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2 - Dic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'!$A$1:$R$97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2" l="1"/>
  <c r="O10" i="3"/>
  <c r="N26" i="3"/>
  <c r="N16" i="3"/>
  <c r="N10" i="3"/>
  <c r="N52" i="3"/>
  <c r="N9" i="3" l="1"/>
  <c r="P55" i="2" l="1"/>
  <c r="O11" i="2"/>
  <c r="O12" i="2"/>
  <c r="L16" i="3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D45" i="2"/>
  <c r="E45" i="2"/>
  <c r="M12" i="2"/>
  <c r="L12" i="2"/>
  <c r="K20" i="2" l="1"/>
  <c r="E52" i="2"/>
  <c r="D52" i="2"/>
  <c r="I52" i="3"/>
  <c r="H52" i="3"/>
  <c r="H26" i="3"/>
  <c r="H16" i="3"/>
  <c r="H10" i="3"/>
  <c r="G52" i="3"/>
  <c r="D52" i="3"/>
  <c r="E52" i="3"/>
  <c r="G61" i="2"/>
  <c r="F52" i="3"/>
  <c r="J52" i="3"/>
  <c r="K52" i="3"/>
  <c r="L52" i="3"/>
  <c r="M52" i="3"/>
  <c r="O52" i="3"/>
  <c r="J11" i="2"/>
  <c r="J12" i="2"/>
  <c r="J15" i="2"/>
  <c r="H9" i="3" l="1"/>
  <c r="P52" i="3"/>
  <c r="G16" i="3"/>
  <c r="G26" i="3"/>
  <c r="F24" i="2" l="1"/>
  <c r="P61" i="3"/>
  <c r="E45" i="3" l="1"/>
  <c r="F45" i="3"/>
  <c r="G45" i="3"/>
  <c r="H45" i="3"/>
  <c r="I45" i="3"/>
  <c r="J45" i="3"/>
  <c r="K45" i="3"/>
  <c r="L45" i="3"/>
  <c r="M45" i="3"/>
  <c r="N45" i="3"/>
  <c r="O45" i="3"/>
  <c r="D45" i="3"/>
  <c r="P37" i="3"/>
  <c r="P38" i="3"/>
  <c r="P39" i="3"/>
  <c r="P40" i="3"/>
  <c r="P41" i="3"/>
  <c r="P42" i="3"/>
  <c r="P43" i="3"/>
  <c r="P44" i="3"/>
  <c r="P46" i="3"/>
  <c r="P47" i="3"/>
  <c r="P48" i="3"/>
  <c r="P49" i="3"/>
  <c r="P50" i="3"/>
  <c r="P51" i="3"/>
  <c r="P35" i="3"/>
  <c r="P27" i="3"/>
  <c r="E36" i="3"/>
  <c r="F36" i="3"/>
  <c r="G36" i="3"/>
  <c r="H36" i="3"/>
  <c r="I36" i="3"/>
  <c r="J36" i="3"/>
  <c r="K36" i="3"/>
  <c r="L36" i="3"/>
  <c r="M36" i="3"/>
  <c r="N36" i="3"/>
  <c r="O36" i="3"/>
  <c r="D36" i="3"/>
  <c r="D26" i="3"/>
  <c r="G53" i="2"/>
  <c r="H53" i="2"/>
  <c r="I53" i="2"/>
  <c r="J53" i="2"/>
  <c r="K53" i="2"/>
  <c r="L53" i="2"/>
  <c r="M53" i="2"/>
  <c r="N53" i="2"/>
  <c r="O53" i="2"/>
  <c r="P53" i="2"/>
  <c r="Q53" i="2"/>
  <c r="G54" i="2"/>
  <c r="H54" i="2"/>
  <c r="I54" i="2"/>
  <c r="J54" i="2"/>
  <c r="K54" i="2"/>
  <c r="L54" i="2"/>
  <c r="M54" i="2"/>
  <c r="N54" i="2"/>
  <c r="O54" i="2"/>
  <c r="P54" i="2"/>
  <c r="Q54" i="2"/>
  <c r="G55" i="2"/>
  <c r="H55" i="2"/>
  <c r="I55" i="2"/>
  <c r="J55" i="2"/>
  <c r="K55" i="2"/>
  <c r="L55" i="2"/>
  <c r="M55" i="2"/>
  <c r="N55" i="2"/>
  <c r="O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H61" i="2"/>
  <c r="I61" i="2"/>
  <c r="J61" i="2"/>
  <c r="K61" i="2"/>
  <c r="L61" i="2"/>
  <c r="M61" i="2"/>
  <c r="N61" i="2"/>
  <c r="O61" i="2"/>
  <c r="P61" i="2"/>
  <c r="Q61" i="2"/>
  <c r="F54" i="2"/>
  <c r="F55" i="2"/>
  <c r="F56" i="2"/>
  <c r="F57" i="2"/>
  <c r="F58" i="2"/>
  <c r="F59" i="2"/>
  <c r="F60" i="2"/>
  <c r="F61" i="2"/>
  <c r="F53" i="2"/>
  <c r="G46" i="2"/>
  <c r="H46" i="2"/>
  <c r="I46" i="2"/>
  <c r="J46" i="2"/>
  <c r="K46" i="2"/>
  <c r="L46" i="2"/>
  <c r="M46" i="2"/>
  <c r="N46" i="2"/>
  <c r="O46" i="2"/>
  <c r="P46" i="2"/>
  <c r="G47" i="2"/>
  <c r="H47" i="2"/>
  <c r="I47" i="2"/>
  <c r="J47" i="2"/>
  <c r="K47" i="2"/>
  <c r="L47" i="2"/>
  <c r="M47" i="2"/>
  <c r="N47" i="2"/>
  <c r="O47" i="2"/>
  <c r="P47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F47" i="2"/>
  <c r="F48" i="2"/>
  <c r="F49" i="2"/>
  <c r="F50" i="2"/>
  <c r="F51" i="2"/>
  <c r="F46" i="2"/>
  <c r="Q37" i="2"/>
  <c r="Q38" i="2"/>
  <c r="Q39" i="2"/>
  <c r="Q40" i="2"/>
  <c r="Q41" i="2"/>
  <c r="Q42" i="2"/>
  <c r="Q43" i="2"/>
  <c r="Q44" i="2"/>
  <c r="G37" i="2"/>
  <c r="H37" i="2"/>
  <c r="I37" i="2"/>
  <c r="J37" i="2"/>
  <c r="K37" i="2"/>
  <c r="L37" i="2"/>
  <c r="M37" i="2"/>
  <c r="N37" i="2"/>
  <c r="O37" i="2"/>
  <c r="P37" i="2"/>
  <c r="G38" i="2"/>
  <c r="H38" i="2"/>
  <c r="I38" i="2"/>
  <c r="J38" i="2"/>
  <c r="K38" i="2"/>
  <c r="L38" i="2"/>
  <c r="M38" i="2"/>
  <c r="N38" i="2"/>
  <c r="O38" i="2"/>
  <c r="P38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F38" i="2"/>
  <c r="R38" i="2" s="1"/>
  <c r="F39" i="2"/>
  <c r="F40" i="2"/>
  <c r="R40" i="2" s="1"/>
  <c r="F41" i="2"/>
  <c r="F42" i="2"/>
  <c r="R42" i="2" s="1"/>
  <c r="F43" i="2"/>
  <c r="F44" i="2"/>
  <c r="F37" i="2"/>
  <c r="G27" i="2"/>
  <c r="H27" i="2"/>
  <c r="I27" i="2"/>
  <c r="J27" i="2"/>
  <c r="K27" i="2"/>
  <c r="L27" i="2"/>
  <c r="M27" i="2"/>
  <c r="N27" i="2"/>
  <c r="O27" i="2"/>
  <c r="P27" i="2"/>
  <c r="Q27" i="2"/>
  <c r="G28" i="2"/>
  <c r="H28" i="2"/>
  <c r="I28" i="2"/>
  <c r="J28" i="2"/>
  <c r="K28" i="2"/>
  <c r="L28" i="2"/>
  <c r="M28" i="2"/>
  <c r="N28" i="2"/>
  <c r="O28" i="2"/>
  <c r="P28" i="2"/>
  <c r="Q28" i="2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F28" i="2"/>
  <c r="F29" i="2"/>
  <c r="F30" i="2"/>
  <c r="F31" i="2"/>
  <c r="F32" i="2"/>
  <c r="F33" i="2"/>
  <c r="F34" i="2"/>
  <c r="F35" i="2"/>
  <c r="F27" i="2"/>
  <c r="G17" i="2"/>
  <c r="H17" i="2"/>
  <c r="I17" i="2"/>
  <c r="J17" i="2"/>
  <c r="K17" i="2"/>
  <c r="L17" i="2"/>
  <c r="M17" i="2"/>
  <c r="N17" i="2"/>
  <c r="O17" i="2"/>
  <c r="P17" i="2"/>
  <c r="Q17" i="2"/>
  <c r="G18" i="2"/>
  <c r="H18" i="2"/>
  <c r="I18" i="2"/>
  <c r="J18" i="2"/>
  <c r="K18" i="2"/>
  <c r="L18" i="2"/>
  <c r="M18" i="2"/>
  <c r="N18" i="2"/>
  <c r="O18" i="2"/>
  <c r="P18" i="2"/>
  <c r="Q18" i="2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F18" i="2"/>
  <c r="F19" i="2"/>
  <c r="F20" i="2"/>
  <c r="F21" i="2"/>
  <c r="F22" i="2"/>
  <c r="F23" i="2"/>
  <c r="F25" i="2"/>
  <c r="F17" i="2"/>
  <c r="G11" i="2"/>
  <c r="H11" i="2"/>
  <c r="I11" i="2"/>
  <c r="K11" i="2"/>
  <c r="L11" i="2"/>
  <c r="M11" i="2"/>
  <c r="N11" i="2"/>
  <c r="P11" i="2"/>
  <c r="G12" i="2"/>
  <c r="H12" i="2"/>
  <c r="I12" i="2"/>
  <c r="K12" i="2"/>
  <c r="N12" i="2"/>
  <c r="P12" i="2"/>
  <c r="Q12" i="2"/>
  <c r="G13" i="2"/>
  <c r="H13" i="2"/>
  <c r="I13" i="2"/>
  <c r="J13" i="2"/>
  <c r="K13" i="2"/>
  <c r="L13" i="2"/>
  <c r="M13" i="2"/>
  <c r="N13" i="2"/>
  <c r="O13" i="2"/>
  <c r="P13" i="2"/>
  <c r="Q13" i="2"/>
  <c r="G14" i="2"/>
  <c r="H14" i="2"/>
  <c r="I14" i="2"/>
  <c r="J14" i="2"/>
  <c r="K14" i="2"/>
  <c r="L14" i="2"/>
  <c r="M14" i="2"/>
  <c r="N14" i="2"/>
  <c r="O14" i="2"/>
  <c r="P14" i="2"/>
  <c r="Q14" i="2"/>
  <c r="G15" i="2"/>
  <c r="H15" i="2"/>
  <c r="I15" i="2"/>
  <c r="K15" i="2"/>
  <c r="L15" i="2"/>
  <c r="M15" i="2"/>
  <c r="N15" i="2"/>
  <c r="O15" i="2"/>
  <c r="P15" i="2"/>
  <c r="Q15" i="2"/>
  <c r="F12" i="2"/>
  <c r="F13" i="2"/>
  <c r="F14" i="2"/>
  <c r="F15" i="2"/>
  <c r="F11" i="2"/>
  <c r="E36" i="2"/>
  <c r="D70" i="2"/>
  <c r="D67" i="2"/>
  <c r="D62" i="2"/>
  <c r="D36" i="2"/>
  <c r="D26" i="2"/>
  <c r="D16" i="2"/>
  <c r="D10" i="2"/>
  <c r="R50" i="2" l="1"/>
  <c r="R48" i="2"/>
  <c r="R44" i="2"/>
  <c r="P36" i="3"/>
  <c r="P45" i="3"/>
  <c r="R49" i="2"/>
  <c r="D83" i="2"/>
  <c r="F26" i="2"/>
  <c r="R37" i="2"/>
  <c r="R41" i="2"/>
  <c r="R43" i="2"/>
  <c r="R39" i="2"/>
  <c r="R46" i="2"/>
  <c r="F45" i="2"/>
  <c r="R51" i="2"/>
  <c r="R47" i="2"/>
  <c r="R61" i="2"/>
  <c r="R60" i="2"/>
  <c r="Q26" i="2"/>
  <c r="M26" i="2"/>
  <c r="I26" i="2"/>
  <c r="N52" i="2"/>
  <c r="J52" i="2"/>
  <c r="N26" i="2"/>
  <c r="G52" i="2"/>
  <c r="P26" i="2"/>
  <c r="H26" i="2"/>
  <c r="F52" i="2"/>
  <c r="Q52" i="2"/>
  <c r="M52" i="2"/>
  <c r="I52" i="2"/>
  <c r="J26" i="2"/>
  <c r="O52" i="2"/>
  <c r="O26" i="2"/>
  <c r="G26" i="2"/>
  <c r="P52" i="2"/>
  <c r="H52" i="2"/>
  <c r="L52" i="2"/>
  <c r="L26" i="2"/>
  <c r="K52" i="2"/>
  <c r="K26" i="2"/>
  <c r="J10" i="2"/>
  <c r="R20" i="2"/>
  <c r="R35" i="2"/>
  <c r="D69" i="1"/>
  <c r="D66" i="1"/>
  <c r="D61" i="1"/>
  <c r="D51" i="1"/>
  <c r="D43" i="1"/>
  <c r="D35" i="1"/>
  <c r="D25" i="1"/>
  <c r="D15" i="1"/>
  <c r="D9" i="1"/>
  <c r="D73" i="1" l="1"/>
  <c r="D86" i="1" s="1"/>
  <c r="D8" i="1"/>
  <c r="R26" i="2"/>
  <c r="R12" i="2"/>
  <c r="Q45" i="2"/>
  <c r="Q36" i="2"/>
  <c r="P45" i="2"/>
  <c r="P36" i="2"/>
  <c r="O45" i="2"/>
  <c r="O36" i="2"/>
  <c r="P10" i="2"/>
  <c r="N36" i="2" l="1"/>
  <c r="N45" i="2"/>
  <c r="M45" i="2"/>
  <c r="M36" i="2"/>
  <c r="E10" i="2" l="1"/>
  <c r="L45" i="2" l="1"/>
  <c r="L36" i="2"/>
  <c r="G45" i="2"/>
  <c r="G36" i="2" s="1"/>
  <c r="H45" i="2"/>
  <c r="I45" i="2"/>
  <c r="I36" i="2" s="1"/>
  <c r="J45" i="2"/>
  <c r="J36" i="2" s="1"/>
  <c r="K45" i="2"/>
  <c r="K36" i="2" s="1"/>
  <c r="H36" i="2"/>
  <c r="F36" i="2" l="1"/>
  <c r="R36" i="2" s="1"/>
  <c r="R45" i="2"/>
  <c r="P60" i="3"/>
  <c r="P59" i="3"/>
  <c r="P58" i="3"/>
  <c r="P57" i="3"/>
  <c r="P56" i="3"/>
  <c r="P55" i="3"/>
  <c r="P54" i="3"/>
  <c r="P53" i="3"/>
  <c r="P34" i="3"/>
  <c r="P33" i="3"/>
  <c r="P32" i="3"/>
  <c r="P31" i="3"/>
  <c r="P30" i="3"/>
  <c r="P29" i="3"/>
  <c r="P28" i="3"/>
  <c r="O26" i="3"/>
  <c r="M26" i="3"/>
  <c r="L26" i="3"/>
  <c r="K26" i="3"/>
  <c r="J26" i="3"/>
  <c r="I26" i="3"/>
  <c r="F26" i="3"/>
  <c r="E26" i="3"/>
  <c r="P25" i="3"/>
  <c r="P24" i="3"/>
  <c r="P23" i="3"/>
  <c r="P22" i="3"/>
  <c r="P21" i="3"/>
  <c r="P20" i="3"/>
  <c r="P19" i="3"/>
  <c r="P18" i="3"/>
  <c r="P17" i="3"/>
  <c r="O16" i="3"/>
  <c r="M16" i="3"/>
  <c r="K16" i="3"/>
  <c r="J16" i="3"/>
  <c r="I16" i="3"/>
  <c r="F16" i="3"/>
  <c r="E16" i="3"/>
  <c r="D16" i="3"/>
  <c r="P15" i="3"/>
  <c r="P14" i="3"/>
  <c r="P13" i="3"/>
  <c r="P12" i="3"/>
  <c r="P11" i="3"/>
  <c r="M10" i="3"/>
  <c r="L10" i="3"/>
  <c r="K10" i="3"/>
  <c r="J10" i="3"/>
  <c r="I10" i="3"/>
  <c r="G10" i="3"/>
  <c r="F10" i="3"/>
  <c r="E10" i="3"/>
  <c r="D10" i="3"/>
  <c r="D9" i="3" s="1"/>
  <c r="K9" i="3" l="1"/>
  <c r="O9" i="3"/>
  <c r="P26" i="3"/>
  <c r="F9" i="3"/>
  <c r="E9" i="3"/>
  <c r="G9" i="3"/>
  <c r="I9" i="3"/>
  <c r="J9" i="3"/>
  <c r="M9" i="3"/>
  <c r="L9" i="3"/>
  <c r="P16" i="3"/>
  <c r="P10" i="3"/>
  <c r="R59" i="2"/>
  <c r="R58" i="2"/>
  <c r="R57" i="2"/>
  <c r="R56" i="2"/>
  <c r="R55" i="2"/>
  <c r="R54" i="2"/>
  <c r="R53" i="2"/>
  <c r="R28" i="2"/>
  <c r="R29" i="2"/>
  <c r="R30" i="2"/>
  <c r="R31" i="2"/>
  <c r="R32" i="2"/>
  <c r="R33" i="2"/>
  <c r="R34" i="2"/>
  <c r="R27" i="2"/>
  <c r="R18" i="2"/>
  <c r="R19" i="2"/>
  <c r="R21" i="2"/>
  <c r="R22" i="2"/>
  <c r="R23" i="2"/>
  <c r="R24" i="2"/>
  <c r="R25" i="2"/>
  <c r="R17" i="2"/>
  <c r="R13" i="2"/>
  <c r="R14" i="2"/>
  <c r="R15" i="2"/>
  <c r="R11" i="2"/>
  <c r="M16" i="2"/>
  <c r="N16" i="2"/>
  <c r="O16" i="2"/>
  <c r="P16" i="2"/>
  <c r="P83" i="2" s="1"/>
  <c r="Q16" i="2"/>
  <c r="M10" i="2"/>
  <c r="N10" i="2"/>
  <c r="O10" i="2"/>
  <c r="Q10" i="2"/>
  <c r="F16" i="2"/>
  <c r="G16" i="2"/>
  <c r="H16" i="2"/>
  <c r="I16" i="2"/>
  <c r="J16" i="2"/>
  <c r="K16" i="2"/>
  <c r="L16" i="2"/>
  <c r="F10" i="2"/>
  <c r="G10" i="2"/>
  <c r="H10" i="2"/>
  <c r="I10" i="2"/>
  <c r="K10" i="2"/>
  <c r="K83" i="2" s="1"/>
  <c r="L10" i="2"/>
  <c r="L83" i="2" s="1"/>
  <c r="I83" i="2" l="1"/>
  <c r="G83" i="2"/>
  <c r="M83" i="2"/>
  <c r="J9" i="2"/>
  <c r="J83" i="2"/>
  <c r="H83" i="2"/>
  <c r="F9" i="2"/>
  <c r="F83" i="2"/>
  <c r="P83" i="3"/>
  <c r="Q83" i="2"/>
  <c r="P9" i="2"/>
  <c r="O83" i="2"/>
  <c r="N83" i="2"/>
  <c r="H9" i="2"/>
  <c r="O9" i="2"/>
  <c r="L9" i="2"/>
  <c r="K9" i="2"/>
  <c r="I9" i="2"/>
  <c r="G9" i="2"/>
  <c r="Q9" i="2"/>
  <c r="R52" i="2"/>
  <c r="P9" i="3"/>
  <c r="N9" i="2"/>
  <c r="R16" i="2"/>
  <c r="M9" i="2"/>
  <c r="R10" i="2"/>
  <c r="E26" i="2"/>
  <c r="E16" i="2"/>
  <c r="E83" i="2" l="1"/>
  <c r="R83" i="2"/>
  <c r="R9" i="2"/>
  <c r="E9" i="2"/>
  <c r="D9" i="2" l="1"/>
</calcChain>
</file>

<file path=xl/sharedStrings.xml><?xml version="1.0" encoding="utf-8"?>
<sst xmlns="http://schemas.openxmlformats.org/spreadsheetml/2006/main" count="294" uniqueCount="115">
  <si>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</si>
  <si>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</si>
  <si>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</si>
  <si>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</si>
  <si>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</si>
  <si>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</si>
  <si>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</si>
  <si>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</si>
  <si>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</si>
  <si>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</si>
  <si>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</si>
  <si>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</si>
  <si>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</si>
  <si>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</si>
  <si>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</si>
  <si>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</si>
  <si>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</si>
  <si>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</si>
  <si>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</si>
  <si>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</si>
  <si>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</si>
  <si>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</si>
  <si>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</si>
  <si>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</si>
  <si>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</si>
  <si>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</si>
  <si>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</si>
  <si>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</si>
  <si>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</si>
  <si>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</si>
  <si>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</si>
  <si>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</si>
  <si>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</si>
  <si>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</si>
  <si>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</si>
  <si>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</si>
  <si>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</si>
  <si>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</si>
  <si>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</si>
  <si>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</si>
  <si>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</si>
  <si>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</si>
  <si>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</si>
  <si>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</si>
  <si>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</si>
  <si>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</si>
  <si>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</si>
  <si>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</si>
  <si>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</si>
  <si>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</si>
  <si>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</si>
  <si>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</si>
  <si>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</si>
  <si>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</si>
  <si>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</si>
  <si>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</si>
  <si>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</si>
  <si>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</si>
  <si>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</si>
  <si>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</si>
  <si>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</si>
  <si>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</si>
  <si>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</si>
  <si>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</si>
  <si>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</si>
  <si>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</si>
  <si>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</si>
  <si>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</si>
  <si>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</si>
  <si>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</si>
  <si>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</si>
  <si>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</si>
  <si>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</si>
  <si>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</si>
  <si>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</si>
  <si>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</si>
  <si>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</si>
  <si>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</si>
  <si>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</si>
  <si>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</si>
  <si>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</si>
  <si>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</si>
  <si>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</si>
  <si>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</si>
  <si>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</si>
  <si>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</si>
  <si>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</si>
  <si>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</si>
  <si>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</si>
  <si>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</si>
  <si>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</si>
  <si>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</si>
  <si>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</si>
  <si>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</si>
  <si>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</si>
  <si>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</si>
  <si>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</si>
  <si>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</si>
  <si>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</si>
  <si>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</si>
  <si>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</si>
  <si>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</si>
  <si>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</si>
  <si>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</si>
  <si>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</si>
  <si>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</si>
  <si>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</si>
  <si>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</si>
  <si>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__________________________________________________</t>
  </si>
  <si>
    <t xml:space="preserve">Lic. Cynthia Payano </t>
  </si>
  <si>
    <t>Gerente de Contabilidad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</si>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</sst>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  <numFmt numFmtId="169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6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43" fontId="0" fillId="0" borderId="7" xfId="1" applyFont="1" applyBorder="1"/>
    <xf numFmtId="165" fontId="3" fillId="0" borderId="1" xfId="0" applyNumberFormat="1" applyFont="1" applyBorder="1"/>
    <xf numFmtId="165" fontId="0" fillId="0" borderId="0" xfId="0" applyNumberFormat="1"/>
    <xf numFmtId="166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165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2" xfId="0" applyFont="1" applyBorder="1" applyAlignment="1"/>
    <xf numFmtId="0" fontId="0" fillId="0" borderId="13" xfId="0" applyBorder="1"/>
    <xf numFmtId="0" fontId="0" fillId="0" borderId="0" xfId="0" applyBorder="1"/>
    <xf numFmtId="0" fontId="0" fillId="0" borderId="0" xfId="0" applyAlignment="1"/>
    <xf numFmtId="0" fontId="3" fillId="0" borderId="14" xfId="0" applyFont="1" applyBorder="1"/>
    <xf numFmtId="167" fontId="0" fillId="0" borderId="13" xfId="0" applyNumberFormat="1" applyBorder="1"/>
    <xf numFmtId="0" fontId="13" fillId="0" borderId="0" xfId="0" applyFont="1" applyAlignment="1"/>
    <xf numFmtId="0" fontId="0" fillId="0" borderId="14" xfId="0" applyBorder="1"/>
    <xf numFmtId="0" fontId="13" fillId="0" borderId="15" xfId="0" applyFont="1" applyBorder="1" applyAlignment="1">
      <alignment horizontal="center"/>
    </xf>
    <xf numFmtId="0" fontId="14" fillId="0" borderId="0" xfId="0" applyFont="1" applyAlignment="1"/>
    <xf numFmtId="0" fontId="0" fillId="0" borderId="16" xfId="0" applyBorder="1"/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0" fillId="0" borderId="19" xfId="0" applyBorder="1"/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5" fillId="2" borderId="3" xfId="0" applyFont="1" applyFill="1" applyBorder="1" applyAlignment="1">
      <alignment horizontal="left" vertical="center"/>
    </xf>
    <xf numFmtId="43" fontId="15" fillId="2" borderId="3" xfId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0" xfId="0" applyFont="1"/>
    <xf numFmtId="43" fontId="15" fillId="2" borderId="4" xfId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65" fontId="15" fillId="4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/>
    <xf numFmtId="0" fontId="3" fillId="0" borderId="0" xfId="0" applyFont="1" applyBorder="1" applyAlignment="1">
      <alignment horizontal="left" indent="1"/>
    </xf>
    <xf numFmtId="43" fontId="3" fillId="0" borderId="0" xfId="1" applyFont="1" applyBorder="1" applyAlignment="1">
      <alignment vertical="center" wrapText="1"/>
    </xf>
    <xf numFmtId="166" fontId="3" fillId="0" borderId="0" xfId="0" applyNumberFormat="1" applyFont="1" applyBorder="1"/>
    <xf numFmtId="43" fontId="3" fillId="0" borderId="0" xfId="1" applyFont="1" applyBorder="1"/>
    <xf numFmtId="0" fontId="0" fillId="0" borderId="0" xfId="0" applyBorder="1" applyAlignment="1">
      <alignment horizontal="left" indent="2"/>
    </xf>
    <xf numFmtId="168" fontId="0" fillId="0" borderId="0" xfId="0" applyNumberFormat="1" applyBorder="1" applyAlignment="1">
      <alignment vertical="center" wrapText="1"/>
    </xf>
    <xf numFmtId="166" fontId="0" fillId="0" borderId="0" xfId="0" applyNumberFormat="1" applyBorder="1"/>
    <xf numFmtId="43" fontId="0" fillId="0" borderId="0" xfId="1" applyFont="1" applyBorder="1"/>
    <xf numFmtId="165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266701</xdr:rowOff>
    </xdr:from>
    <xdr:to>
      <xdr:col>2</xdr:col>
      <xdr:colOff>2007534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266701"/>
          <a:ext cx="1559859" cy="82867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57149</xdr:rowOff>
    </xdr:from>
    <xdr:to>
      <xdr:col>4</xdr:col>
      <xdr:colOff>657225</xdr:colOff>
      <xdr:row>4</xdr:row>
      <xdr:rowOff>95250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19099"/>
          <a:ext cx="1771650" cy="7048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1876425</xdr:colOff>
      <xdr:row>4</xdr:row>
      <xdr:rowOff>9525</xdr:rowOff>
    </xdr:from>
    <xdr:to>
      <xdr:col>3</xdr:col>
      <xdr:colOff>784860</xdr:colOff>
      <xdr:row>4</xdr:row>
      <xdr:rowOff>13335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038225"/>
          <a:ext cx="1870710" cy="381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1323974</xdr:colOff>
      <xdr:row>0</xdr:row>
      <xdr:rowOff>171449</xdr:rowOff>
    </xdr:from>
    <xdr:to>
      <xdr:col>4</xdr:col>
      <xdr:colOff>76199</xdr:colOff>
      <xdr:row>4</xdr:row>
      <xdr:rowOff>161925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4" y="171449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1</xdr:row>
      <xdr:rowOff>163286</xdr:rowOff>
    </xdr:from>
    <xdr:to>
      <xdr:col>2</xdr:col>
      <xdr:colOff>2571750</xdr:colOff>
      <xdr:row>5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11</xdr:col>
      <xdr:colOff>911680</xdr:colOff>
      <xdr:row>1</xdr:row>
      <xdr:rowOff>258536</xdr:rowOff>
    </xdr:from>
    <xdr:to>
      <xdr:col>15</xdr:col>
      <xdr:colOff>395970</xdr:colOff>
      <xdr:row>5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1287" y="4490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9"/>
  <sheetViews>
    <sheetView showGridLines="0" workbookViewId="0">
      <selection activeCell="C1" sqref="C1:E9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1" spans="2:16" ht="28.5" customHeight="1" x14ac:dyDescent="0.25">
      <c r="C1" s="56" t="s">
        <v>98</v>
      </c>
      <c r="D1" s="57"/>
      <c r="E1" s="57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2:16" ht="21" customHeight="1" x14ac:dyDescent="0.25">
      <c r="C2" s="54" t="s">
        <v>99</v>
      </c>
      <c r="D2" s="55"/>
      <c r="E2" s="5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5.75" x14ac:dyDescent="0.25">
      <c r="C3" s="60" t="s">
        <v>100</v>
      </c>
      <c r="D3" s="61"/>
      <c r="E3" s="6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5.75" customHeight="1" x14ac:dyDescent="0.25">
      <c r="C4" s="58" t="s">
        <v>76</v>
      </c>
      <c r="D4" s="59"/>
      <c r="E4" s="5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15.75" customHeight="1" x14ac:dyDescent="0.25">
      <c r="B5" s="15"/>
      <c r="C5" s="58" t="s">
        <v>77</v>
      </c>
      <c r="D5" s="59"/>
      <c r="E5" s="59"/>
      <c r="F5" s="15"/>
      <c r="G5" s="14"/>
      <c r="H5" s="14"/>
      <c r="I5" s="14"/>
      <c r="J5" s="14"/>
      <c r="K5" s="14"/>
      <c r="L5" s="14"/>
      <c r="M5" s="14"/>
      <c r="N5" s="14"/>
      <c r="O5" s="14"/>
      <c r="P5" s="14"/>
    </row>
    <row r="7" spans="2:16" ht="36" customHeight="1" x14ac:dyDescent="0.25">
      <c r="C7" s="43" t="s">
        <v>107</v>
      </c>
      <c r="D7" s="44" t="s">
        <v>94</v>
      </c>
      <c r="E7" s="44" t="s">
        <v>93</v>
      </c>
      <c r="F7" s="8"/>
    </row>
    <row r="8" spans="2:16" ht="23.25" customHeight="1" x14ac:dyDescent="0.25">
      <c r="C8" s="29" t="s">
        <v>0</v>
      </c>
      <c r="D8" s="30">
        <f>+D9+D15+D25+D51</f>
        <v>1254783844.8500001</v>
      </c>
      <c r="E8" s="30"/>
      <c r="F8" s="8"/>
    </row>
    <row r="9" spans="2:16" x14ac:dyDescent="0.25">
      <c r="C9" s="31" t="s">
        <v>1</v>
      </c>
      <c r="D9" s="32">
        <f>SUM(D10:D14)</f>
        <v>924993993.26999998</v>
      </c>
      <c r="E9" s="28"/>
      <c r="F9" s="26"/>
    </row>
    <row r="10" spans="2:16" x14ac:dyDescent="0.25">
      <c r="C10" s="33" t="s">
        <v>2</v>
      </c>
      <c r="D10" s="34">
        <v>764722405.07000005</v>
      </c>
      <c r="E10" s="34"/>
      <c r="F10" s="26"/>
    </row>
    <row r="11" spans="2:16" x14ac:dyDescent="0.25">
      <c r="C11" s="33" t="s">
        <v>3</v>
      </c>
      <c r="D11" s="34">
        <v>64035549.909999996</v>
      </c>
      <c r="F11" s="26"/>
    </row>
    <row r="12" spans="2:16" x14ac:dyDescent="0.25">
      <c r="C12" s="33" t="s">
        <v>4</v>
      </c>
      <c r="D12" s="34">
        <v>0</v>
      </c>
      <c r="F12" s="26"/>
    </row>
    <row r="13" spans="2:16" x14ac:dyDescent="0.25">
      <c r="C13" s="33" t="s">
        <v>5</v>
      </c>
      <c r="D13" s="34">
        <v>158400</v>
      </c>
      <c r="F13" s="26"/>
    </row>
    <row r="14" spans="2:16" x14ac:dyDescent="0.25">
      <c r="C14" s="33" t="s">
        <v>6</v>
      </c>
      <c r="D14" s="34">
        <v>96077638.290000007</v>
      </c>
      <c r="F14" s="26"/>
    </row>
    <row r="15" spans="2:16" x14ac:dyDescent="0.25">
      <c r="C15" s="31" t="s">
        <v>7</v>
      </c>
      <c r="D15" s="32">
        <f>SUM(D16:D24)</f>
        <v>42107207.730000004</v>
      </c>
      <c r="F15" s="26"/>
    </row>
    <row r="16" spans="2:16" x14ac:dyDescent="0.25">
      <c r="C16" s="33" t="s">
        <v>8</v>
      </c>
      <c r="D16" s="34">
        <v>8525228.8599999994</v>
      </c>
      <c r="F16" s="26"/>
    </row>
    <row r="17" spans="3:6" x14ac:dyDescent="0.25">
      <c r="C17" s="33" t="s">
        <v>9</v>
      </c>
      <c r="D17" s="34">
        <v>499069</v>
      </c>
      <c r="F17" s="26"/>
    </row>
    <row r="18" spans="3:6" x14ac:dyDescent="0.25">
      <c r="C18" s="33" t="s">
        <v>10</v>
      </c>
      <c r="D18" s="34">
        <v>75600</v>
      </c>
      <c r="F18" s="26"/>
    </row>
    <row r="19" spans="3:6" x14ac:dyDescent="0.25">
      <c r="C19" s="33" t="s">
        <v>11</v>
      </c>
      <c r="D19" s="34">
        <v>750000</v>
      </c>
      <c r="F19" s="26"/>
    </row>
    <row r="20" spans="3:6" x14ac:dyDescent="0.25">
      <c r="C20" s="33" t="s">
        <v>12</v>
      </c>
      <c r="D20" s="34">
        <v>3125800</v>
      </c>
      <c r="F20" s="26"/>
    </row>
    <row r="21" spans="3:6" x14ac:dyDescent="0.25">
      <c r="C21" s="33" t="s">
        <v>13</v>
      </c>
      <c r="D21" s="34">
        <v>1393415.99</v>
      </c>
      <c r="F21" s="26"/>
    </row>
    <row r="22" spans="3:6" x14ac:dyDescent="0.25">
      <c r="C22" s="33" t="s">
        <v>14</v>
      </c>
      <c r="D22" s="34">
        <v>22297744.420000002</v>
      </c>
      <c r="F22" s="26"/>
    </row>
    <row r="23" spans="3:6" x14ac:dyDescent="0.25">
      <c r="C23" s="33" t="s">
        <v>15</v>
      </c>
      <c r="D23" s="34">
        <v>5440349.46</v>
      </c>
      <c r="F23" s="26"/>
    </row>
    <row r="24" spans="3:6" x14ac:dyDescent="0.25">
      <c r="C24" s="33" t="s">
        <v>16</v>
      </c>
      <c r="D24" s="34">
        <v>0</v>
      </c>
      <c r="F24" s="26"/>
    </row>
    <row r="25" spans="3:6" x14ac:dyDescent="0.25">
      <c r="C25" s="31" t="s">
        <v>17</v>
      </c>
      <c r="D25" s="32">
        <f>SUM(D26:D34)</f>
        <v>249464998.94</v>
      </c>
      <c r="F25" s="26"/>
    </row>
    <row r="26" spans="3:6" x14ac:dyDescent="0.25">
      <c r="C26" s="33" t="s">
        <v>18</v>
      </c>
      <c r="D26" s="34">
        <v>14615989.140000001</v>
      </c>
      <c r="F26" s="26"/>
    </row>
    <row r="27" spans="3:6" x14ac:dyDescent="0.25">
      <c r="C27" s="33" t="s">
        <v>19</v>
      </c>
      <c r="D27" s="34">
        <v>4536450.38</v>
      </c>
      <c r="F27" s="26"/>
    </row>
    <row r="28" spans="3:6" x14ac:dyDescent="0.25">
      <c r="C28" s="33" t="s">
        <v>20</v>
      </c>
      <c r="D28" s="34">
        <v>12511972.130000001</v>
      </c>
      <c r="F28" s="26"/>
    </row>
    <row r="29" spans="3:6" x14ac:dyDescent="0.25">
      <c r="C29" s="33" t="s">
        <v>21</v>
      </c>
      <c r="D29" s="34">
        <v>91883746.75</v>
      </c>
      <c r="F29" s="26"/>
    </row>
    <row r="30" spans="3:6" x14ac:dyDescent="0.25">
      <c r="C30" s="33" t="s">
        <v>22</v>
      </c>
      <c r="D30" s="34">
        <v>4481162.75</v>
      </c>
      <c r="F30" s="26"/>
    </row>
    <row r="31" spans="3:6" x14ac:dyDescent="0.25">
      <c r="C31" s="33" t="s">
        <v>23</v>
      </c>
      <c r="D31" s="34">
        <v>5368444.62</v>
      </c>
      <c r="F31" s="26"/>
    </row>
    <row r="32" spans="3:6" x14ac:dyDescent="0.25">
      <c r="C32" s="33" t="s">
        <v>24</v>
      </c>
      <c r="D32" s="34">
        <v>35800221.560000002</v>
      </c>
      <c r="F32" s="26"/>
    </row>
    <row r="33" spans="3:6" x14ac:dyDescent="0.25">
      <c r="C33" s="33" t="s">
        <v>25</v>
      </c>
      <c r="D33" s="34">
        <v>0</v>
      </c>
      <c r="F33" s="26"/>
    </row>
    <row r="34" spans="3:6" x14ac:dyDescent="0.25">
      <c r="C34" s="33" t="s">
        <v>26</v>
      </c>
      <c r="D34" s="34">
        <v>80267011.609999999</v>
      </c>
      <c r="F34" s="26"/>
    </row>
    <row r="35" spans="3:6" x14ac:dyDescent="0.25">
      <c r="C35" s="31" t="s">
        <v>27</v>
      </c>
      <c r="D35" s="32">
        <f>SUM(D36:D42)</f>
        <v>0</v>
      </c>
      <c r="F35" s="26"/>
    </row>
    <row r="36" spans="3:6" x14ac:dyDescent="0.25">
      <c r="C36" s="33" t="s">
        <v>28</v>
      </c>
      <c r="D36" s="34"/>
      <c r="F36" s="26"/>
    </row>
    <row r="37" spans="3:6" x14ac:dyDescent="0.25">
      <c r="C37" s="33" t="s">
        <v>29</v>
      </c>
      <c r="D37" s="34"/>
      <c r="F37" s="26"/>
    </row>
    <row r="38" spans="3:6" x14ac:dyDescent="0.25">
      <c r="C38" s="33" t="s">
        <v>30</v>
      </c>
      <c r="D38" s="34"/>
      <c r="F38" s="26"/>
    </row>
    <row r="39" spans="3:6" x14ac:dyDescent="0.25">
      <c r="C39" s="33" t="s">
        <v>31</v>
      </c>
      <c r="D39" s="34"/>
      <c r="F39" s="26"/>
    </row>
    <row r="40" spans="3:6" x14ac:dyDescent="0.25">
      <c r="C40" s="33" t="s">
        <v>32</v>
      </c>
      <c r="D40" s="34"/>
      <c r="F40" s="26"/>
    </row>
    <row r="41" spans="3:6" x14ac:dyDescent="0.25">
      <c r="C41" s="33" t="s">
        <v>34</v>
      </c>
      <c r="D41" s="34"/>
      <c r="F41" s="26"/>
    </row>
    <row r="42" spans="3:6" x14ac:dyDescent="0.25">
      <c r="C42" s="33" t="s">
        <v>35</v>
      </c>
      <c r="D42" s="34"/>
      <c r="F42" s="26"/>
    </row>
    <row r="43" spans="3:6" x14ac:dyDescent="0.25">
      <c r="C43" s="31" t="s">
        <v>36</v>
      </c>
      <c r="D43" s="32">
        <f>SUM(D44:D50)</f>
        <v>0</v>
      </c>
      <c r="F43" s="26"/>
    </row>
    <row r="44" spans="3:6" x14ac:dyDescent="0.25">
      <c r="C44" s="33" t="s">
        <v>37</v>
      </c>
      <c r="D44" s="34"/>
      <c r="F44" s="26"/>
    </row>
    <row r="45" spans="3:6" x14ac:dyDescent="0.25">
      <c r="C45" s="33" t="s">
        <v>38</v>
      </c>
      <c r="D45" s="34"/>
      <c r="F45" s="26"/>
    </row>
    <row r="46" spans="3:6" x14ac:dyDescent="0.25">
      <c r="C46" s="33" t="s">
        <v>39</v>
      </c>
      <c r="D46" s="34"/>
      <c r="F46" s="26"/>
    </row>
    <row r="47" spans="3:6" x14ac:dyDescent="0.25">
      <c r="C47" s="33" t="s">
        <v>40</v>
      </c>
      <c r="D47" s="34"/>
      <c r="F47" s="26"/>
    </row>
    <row r="48" spans="3:6" x14ac:dyDescent="0.25">
      <c r="C48" s="33" t="s">
        <v>101</v>
      </c>
      <c r="D48" s="34"/>
      <c r="F48" s="26"/>
    </row>
    <row r="49" spans="3:6" x14ac:dyDescent="0.25">
      <c r="C49" s="33" t="s">
        <v>41</v>
      </c>
      <c r="D49" s="34"/>
      <c r="F49" s="26"/>
    </row>
    <row r="50" spans="3:6" x14ac:dyDescent="0.25">
      <c r="C50" s="33" t="s">
        <v>42</v>
      </c>
      <c r="D50" s="34"/>
      <c r="F50" s="26"/>
    </row>
    <row r="51" spans="3:6" x14ac:dyDescent="0.25">
      <c r="C51" s="31" t="s">
        <v>43</v>
      </c>
      <c r="D51" s="32">
        <f>SUM(D52:D60)</f>
        <v>38217644.909999996</v>
      </c>
      <c r="F51" s="26"/>
    </row>
    <row r="52" spans="3:6" x14ac:dyDescent="0.25">
      <c r="C52" s="33" t="s">
        <v>44</v>
      </c>
      <c r="D52" s="34">
        <v>7188756.1699999999</v>
      </c>
      <c r="F52" s="26"/>
    </row>
    <row r="53" spans="3:6" x14ac:dyDescent="0.25">
      <c r="C53" s="33" t="s">
        <v>102</v>
      </c>
      <c r="D53" s="34">
        <v>666180</v>
      </c>
      <c r="F53" s="26"/>
    </row>
    <row r="54" spans="3:6" x14ac:dyDescent="0.25">
      <c r="C54" s="33" t="s">
        <v>46</v>
      </c>
      <c r="D54" s="34">
        <v>21403358.739999998</v>
      </c>
      <c r="F54" s="26"/>
    </row>
    <row r="55" spans="3:6" x14ac:dyDescent="0.25">
      <c r="C55" s="33" t="s">
        <v>47</v>
      </c>
      <c r="D55" s="34">
        <v>0</v>
      </c>
      <c r="F55" s="26"/>
    </row>
    <row r="56" spans="3:6" x14ac:dyDescent="0.25">
      <c r="C56" s="33" t="s">
        <v>48</v>
      </c>
      <c r="D56" s="34">
        <v>6099350</v>
      </c>
      <c r="F56" s="26"/>
    </row>
    <row r="57" spans="3:6" x14ac:dyDescent="0.25">
      <c r="C57" s="33" t="s">
        <v>49</v>
      </c>
      <c r="D57" s="34">
        <v>210000</v>
      </c>
      <c r="F57" s="26"/>
    </row>
    <row r="58" spans="3:6" x14ac:dyDescent="0.25">
      <c r="C58" s="33" t="s">
        <v>103</v>
      </c>
      <c r="D58" s="34">
        <v>2650000</v>
      </c>
      <c r="F58" s="26"/>
    </row>
    <row r="59" spans="3:6" x14ac:dyDescent="0.25">
      <c r="C59" s="33" t="s">
        <v>51</v>
      </c>
      <c r="D59" s="34">
        <v>0</v>
      </c>
      <c r="F59" s="26"/>
    </row>
    <row r="60" spans="3:6" x14ac:dyDescent="0.25">
      <c r="C60" s="33" t="s">
        <v>52</v>
      </c>
      <c r="D60" s="34">
        <v>0</v>
      </c>
      <c r="F60" s="26"/>
    </row>
    <row r="61" spans="3:6" x14ac:dyDescent="0.25">
      <c r="C61" s="31" t="s">
        <v>53</v>
      </c>
      <c r="D61" s="32">
        <f>SUM(D62:D65)</f>
        <v>0</v>
      </c>
      <c r="F61" s="26"/>
    </row>
    <row r="62" spans="3:6" x14ac:dyDescent="0.25">
      <c r="C62" s="33" t="s">
        <v>54</v>
      </c>
      <c r="D62" s="34">
        <v>0</v>
      </c>
      <c r="F62" s="26"/>
    </row>
    <row r="63" spans="3:6" x14ac:dyDescent="0.25">
      <c r="C63" s="33" t="s">
        <v>55</v>
      </c>
      <c r="D63" s="34"/>
      <c r="F63" s="26"/>
    </row>
    <row r="64" spans="3:6" x14ac:dyDescent="0.25">
      <c r="C64" s="33" t="s">
        <v>56</v>
      </c>
      <c r="D64" s="34"/>
      <c r="F64" s="26"/>
    </row>
    <row r="65" spans="3:6" x14ac:dyDescent="0.25">
      <c r="C65" s="33" t="s">
        <v>57</v>
      </c>
      <c r="D65" s="34"/>
      <c r="F65" s="26"/>
    </row>
    <row r="66" spans="3:6" x14ac:dyDescent="0.25">
      <c r="C66" s="31" t="s">
        <v>58</v>
      </c>
      <c r="D66" s="32">
        <f>SUM(D67:D68)</f>
        <v>0</v>
      </c>
      <c r="F66" s="26"/>
    </row>
    <row r="67" spans="3:6" x14ac:dyDescent="0.25">
      <c r="C67" s="33" t="s">
        <v>59</v>
      </c>
      <c r="D67" s="34"/>
      <c r="F67" s="26"/>
    </row>
    <row r="68" spans="3:6" x14ac:dyDescent="0.25">
      <c r="C68" s="33" t="s">
        <v>60</v>
      </c>
      <c r="D68" s="34"/>
      <c r="F68" s="26"/>
    </row>
    <row r="69" spans="3:6" x14ac:dyDescent="0.25">
      <c r="C69" s="31" t="s">
        <v>61</v>
      </c>
      <c r="D69" s="32">
        <f>SUM(D70:D72)</f>
        <v>0</v>
      </c>
      <c r="F69" s="26"/>
    </row>
    <row r="70" spans="3:6" x14ac:dyDescent="0.25">
      <c r="C70" s="33" t="s">
        <v>62</v>
      </c>
      <c r="D70" s="34"/>
      <c r="F70" s="26"/>
    </row>
    <row r="71" spans="3:6" x14ac:dyDescent="0.25">
      <c r="C71" s="33" t="s">
        <v>63</v>
      </c>
      <c r="D71" s="34"/>
      <c r="F71" s="26"/>
    </row>
    <row r="72" spans="3:6" x14ac:dyDescent="0.25">
      <c r="C72" s="33" t="s">
        <v>64</v>
      </c>
      <c r="D72" s="34"/>
      <c r="F72" s="26"/>
    </row>
    <row r="73" spans="3:6" x14ac:dyDescent="0.25">
      <c r="C73" s="35" t="s">
        <v>104</v>
      </c>
      <c r="D73" s="36">
        <f>D9+D15+D25+D35+D43+D51+D61+D66+D69</f>
        <v>1254783844.8500001</v>
      </c>
      <c r="E73" s="37"/>
      <c r="F73" s="26"/>
    </row>
    <row r="74" spans="3:6" x14ac:dyDescent="0.25">
      <c r="C74" s="38"/>
      <c r="D74" s="34"/>
      <c r="F74" s="26"/>
    </row>
    <row r="75" spans="3:6" x14ac:dyDescent="0.25">
      <c r="C75" s="29" t="s">
        <v>67</v>
      </c>
      <c r="D75" s="39"/>
      <c r="F75" s="26"/>
    </row>
    <row r="76" spans="3:6" x14ac:dyDescent="0.25">
      <c r="C76" s="31" t="s">
        <v>68</v>
      </c>
      <c r="D76" s="40"/>
      <c r="F76" s="26"/>
    </row>
    <row r="77" spans="3:6" x14ac:dyDescent="0.25">
      <c r="C77" s="33" t="s">
        <v>69</v>
      </c>
      <c r="D77" s="34"/>
      <c r="F77" s="26"/>
    </row>
    <row r="78" spans="3:6" x14ac:dyDescent="0.25">
      <c r="C78" s="33" t="s">
        <v>70</v>
      </c>
      <c r="D78" s="34"/>
      <c r="F78" s="26"/>
    </row>
    <row r="79" spans="3:6" x14ac:dyDescent="0.25">
      <c r="C79" s="31" t="s">
        <v>71</v>
      </c>
      <c r="D79" s="40"/>
      <c r="F79" s="26"/>
    </row>
    <row r="80" spans="3:6" x14ac:dyDescent="0.25">
      <c r="C80" s="33" t="s">
        <v>72</v>
      </c>
      <c r="D80" s="34"/>
      <c r="F80" s="26"/>
    </row>
    <row r="81" spans="3:6" x14ac:dyDescent="0.25">
      <c r="C81" s="33" t="s">
        <v>73</v>
      </c>
      <c r="D81" s="34"/>
      <c r="F81" s="26"/>
    </row>
    <row r="82" spans="3:6" x14ac:dyDescent="0.25">
      <c r="C82" s="31" t="s">
        <v>74</v>
      </c>
      <c r="D82" s="40"/>
      <c r="F82" s="26"/>
    </row>
    <row r="83" spans="3:6" x14ac:dyDescent="0.25">
      <c r="C83" s="33" t="s">
        <v>75</v>
      </c>
      <c r="D83" s="34"/>
      <c r="F83" s="26"/>
    </row>
    <row r="84" spans="3:6" x14ac:dyDescent="0.25">
      <c r="C84" s="35" t="s">
        <v>105</v>
      </c>
      <c r="D84" s="37"/>
      <c r="E84" s="37"/>
      <c r="F84" s="26"/>
    </row>
    <row r="86" spans="3:6" ht="15.75" x14ac:dyDescent="0.25">
      <c r="C86" s="41" t="s">
        <v>106</v>
      </c>
      <c r="D86" s="42">
        <f>D73+D84</f>
        <v>1254783844.8500001</v>
      </c>
      <c r="E86" s="42"/>
    </row>
    <row r="87" spans="3:6" x14ac:dyDescent="0.25">
      <c r="D87" s="22"/>
      <c r="E87" s="22"/>
    </row>
    <row r="88" spans="3:6" ht="15.75" thickBot="1" x14ac:dyDescent="0.3">
      <c r="D88" s="22"/>
      <c r="E88" s="22"/>
    </row>
    <row r="89" spans="3:6" ht="26.25" customHeight="1" thickBot="1" x14ac:dyDescent="0.3">
      <c r="C89" s="20" t="s">
        <v>95</v>
      </c>
      <c r="D89" s="22"/>
      <c r="E89" s="22"/>
    </row>
    <row r="90" spans="3:6" ht="33.75" customHeight="1" thickBot="1" x14ac:dyDescent="0.3">
      <c r="C90" s="18" t="s">
        <v>96</v>
      </c>
      <c r="D90" s="22"/>
      <c r="E90" s="22"/>
    </row>
    <row r="91" spans="3:6" ht="45.75" thickBot="1" x14ac:dyDescent="0.3">
      <c r="C91" s="19" t="s">
        <v>97</v>
      </c>
      <c r="D91" s="22"/>
      <c r="E91" s="22"/>
    </row>
    <row r="97" spans="3:5" x14ac:dyDescent="0.25">
      <c r="C97" s="51" t="s">
        <v>108</v>
      </c>
      <c r="D97" s="51"/>
      <c r="E97" s="51"/>
    </row>
    <row r="98" spans="3:5" ht="21" x14ac:dyDescent="0.35">
      <c r="C98" s="52" t="s">
        <v>109</v>
      </c>
      <c r="D98" s="52"/>
      <c r="E98" s="52"/>
    </row>
    <row r="99" spans="3:5" ht="21" x14ac:dyDescent="0.35">
      <c r="C99" s="53" t="s">
        <v>110</v>
      </c>
      <c r="D99" s="53"/>
      <c r="E99" s="53"/>
    </row>
  </sheetData>
  <mergeCells count="8">
    <mergeCell ref="C97:E97"/>
    <mergeCell ref="C98:E98"/>
    <mergeCell ref="C99:E99"/>
    <mergeCell ref="C2:E2"/>
    <mergeCell ref="C1:E1"/>
    <mergeCell ref="C5:E5"/>
    <mergeCell ref="C4:E4"/>
    <mergeCell ref="C3:E3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tabSelected="1" topLeftCell="C1" workbookViewId="0">
      <selection activeCell="C10" sqref="C10:R81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8.28515625" style="25" bestFit="1" customWidth="1"/>
    <col min="19" max="19" width="16.7109375" bestFit="1" customWidth="1"/>
    <col min="21" max="21" width="16.85546875" bestFit="1" customWidth="1"/>
  </cols>
  <sheetData>
    <row r="1" spans="3:21" ht="28.5" customHeight="1" x14ac:dyDescent="0.25">
      <c r="C1" s="56" t="s">
        <v>98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3:21" ht="21" customHeight="1" x14ac:dyDescent="0.25">
      <c r="C2" s="54" t="s">
        <v>99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3:21" ht="15.75" x14ac:dyDescent="0.25">
      <c r="C3" s="60" t="s">
        <v>100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3:21" ht="15.75" customHeight="1" x14ac:dyDescent="0.25">
      <c r="C4" s="58" t="s">
        <v>92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3:21" ht="15.75" customHeight="1" x14ac:dyDescent="0.25">
      <c r="C5" s="59" t="s">
        <v>77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3:21" x14ac:dyDescent="0.25">
      <c r="D6" s="2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3:21" s="87" customFormat="1" ht="25.5" customHeight="1" x14ac:dyDescent="0.25">
      <c r="C7" s="82" t="s">
        <v>66</v>
      </c>
      <c r="D7" s="83" t="s">
        <v>94</v>
      </c>
      <c r="E7" s="83" t="s">
        <v>93</v>
      </c>
      <c r="F7" s="84" t="s">
        <v>91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</row>
    <row r="8" spans="3:21" s="87" customFormat="1" x14ac:dyDescent="0.25">
      <c r="C8" s="82"/>
      <c r="D8" s="88"/>
      <c r="E8" s="88"/>
      <c r="F8" s="89" t="s">
        <v>79</v>
      </c>
      <c r="G8" s="89" t="s">
        <v>80</v>
      </c>
      <c r="H8" s="89" t="s">
        <v>81</v>
      </c>
      <c r="I8" s="89" t="s">
        <v>82</v>
      </c>
      <c r="J8" s="90" t="s">
        <v>83</v>
      </c>
      <c r="K8" s="89" t="s">
        <v>84</v>
      </c>
      <c r="L8" s="90" t="s">
        <v>85</v>
      </c>
      <c r="M8" s="89" t="s">
        <v>86</v>
      </c>
      <c r="N8" s="89" t="s">
        <v>87</v>
      </c>
      <c r="O8" s="89" t="s">
        <v>88</v>
      </c>
      <c r="P8" s="89" t="s">
        <v>89</v>
      </c>
      <c r="Q8" s="90" t="s">
        <v>90</v>
      </c>
      <c r="R8" s="91" t="s">
        <v>78</v>
      </c>
    </row>
    <row r="9" spans="3:21" x14ac:dyDescent="0.25">
      <c r="C9" s="92" t="s">
        <v>0</v>
      </c>
      <c r="D9" s="4">
        <f>+D10+D16+D26+D52</f>
        <v>1254783844.8500001</v>
      </c>
      <c r="E9" s="4">
        <f>+E10+E16+E26+E52</f>
        <v>0</v>
      </c>
      <c r="F9" s="4">
        <f>+F10+F16+F26+F52</f>
        <v>61398653.989999995</v>
      </c>
      <c r="G9" s="4">
        <f t="shared" ref="G9:L9" si="0">+G10+G16+G26+G52</f>
        <v>75675845.680000007</v>
      </c>
      <c r="H9" s="4">
        <f>+H10+H16+H26+H52</f>
        <v>71354151.25</v>
      </c>
      <c r="I9" s="28">
        <f t="shared" si="0"/>
        <v>93228361.290000007</v>
      </c>
      <c r="J9" s="4">
        <f>+J10+J16+J26+J52</f>
        <v>71673301.25</v>
      </c>
      <c r="K9" s="4">
        <f t="shared" si="0"/>
        <v>73531329.719999999</v>
      </c>
      <c r="L9" s="4">
        <f t="shared" si="0"/>
        <v>78743688.109999985</v>
      </c>
      <c r="M9" s="4">
        <f>+M10+M16+M26+M52</f>
        <v>92112489.98999998</v>
      </c>
      <c r="N9" s="4">
        <f t="shared" ref="N9" si="1">+N10+N16+N26+N52</f>
        <v>81964432.060000002</v>
      </c>
      <c r="O9" s="4">
        <f t="shared" ref="O9" si="2">+O10+O16+O26+O52</f>
        <v>73303298.50999999</v>
      </c>
      <c r="P9" s="4">
        <f t="shared" ref="P9" si="3">+P10+P16+P26+P52</f>
        <v>145115205.91</v>
      </c>
      <c r="Q9" s="4">
        <f t="shared" ref="Q9" si="4">+Q10+Q16+Q26+Q52</f>
        <v>87061301.51000002</v>
      </c>
      <c r="R9" s="93">
        <f>SUM(F9:Q9)</f>
        <v>1005162059.2700001</v>
      </c>
      <c r="S9" s="25"/>
      <c r="U9" s="50"/>
    </row>
    <row r="10" spans="3:21" x14ac:dyDescent="0.25">
      <c r="C10" s="94" t="s">
        <v>1</v>
      </c>
      <c r="D10" s="95">
        <f>SUM(D11:D15)</f>
        <v>924993993.26999998</v>
      </c>
      <c r="E10" s="96">
        <f>SUM(E11:E15)</f>
        <v>0</v>
      </c>
      <c r="F10" s="96">
        <f t="shared" ref="F10:L10" si="5">SUM(F11:F15)</f>
        <v>51729704.109999999</v>
      </c>
      <c r="G10" s="96">
        <f t="shared" si="5"/>
        <v>52212276.710000001</v>
      </c>
      <c r="H10" s="96">
        <f t="shared" si="5"/>
        <v>52312496.32</v>
      </c>
      <c r="I10" s="97">
        <f t="shared" si="5"/>
        <v>69595438.909999996</v>
      </c>
      <c r="J10" s="96">
        <f>SUM(J11:J15)</f>
        <v>51148553.809999995</v>
      </c>
      <c r="K10" s="96">
        <f t="shared" si="5"/>
        <v>51715813.289999999</v>
      </c>
      <c r="L10" s="96">
        <f t="shared" si="5"/>
        <v>51553326.859999992</v>
      </c>
      <c r="M10" s="96">
        <f t="shared" ref="M10" si="6">SUM(M11:M15)</f>
        <v>69399469.989999995</v>
      </c>
      <c r="N10" s="96">
        <f t="shared" ref="N10" si="7">SUM(N11:N15)</f>
        <v>51497369</v>
      </c>
      <c r="O10" s="96">
        <f t="shared" ref="O10" si="8">SUM(O11:O15)</f>
        <v>51337124.329999998</v>
      </c>
      <c r="P10" s="96">
        <f>SUM(P11:P15)</f>
        <v>94126925.859999999</v>
      </c>
      <c r="Q10" s="96">
        <f t="shared" ref="Q10" si="9">SUM(Q11:Q15)</f>
        <v>53098236.520000003</v>
      </c>
      <c r="R10" s="93">
        <f>SUM(F10:Q10)</f>
        <v>699726735.71000004</v>
      </c>
      <c r="S10" s="25"/>
    </row>
    <row r="11" spans="3:21" x14ac:dyDescent="0.25">
      <c r="C11" s="98" t="s">
        <v>2</v>
      </c>
      <c r="D11" s="99">
        <v>764722405.07000005</v>
      </c>
      <c r="E11" s="100"/>
      <c r="F11" s="101">
        <f>+'P3 Ejecucion '!D11</f>
        <v>44444729.759999998</v>
      </c>
      <c r="G11" s="101">
        <f>+'P3 Ejecucion '!E11</f>
        <v>44804337.740000002</v>
      </c>
      <c r="H11" s="101">
        <f>+'P3 Ejecucion '!F11</f>
        <v>44768999.240000002</v>
      </c>
      <c r="I11" s="101">
        <f>+'P3 Ejecucion '!G11</f>
        <v>44327136.060000002</v>
      </c>
      <c r="J11" s="101">
        <f>+'P3 Ejecucion '!H11</f>
        <v>43931126.369999997</v>
      </c>
      <c r="K11" s="101">
        <f>+'P3 Ejecucion '!I11</f>
        <v>44237449.890000001</v>
      </c>
      <c r="L11" s="101">
        <f>+'P3 Ejecucion '!J11</f>
        <v>44101066.909999996</v>
      </c>
      <c r="M11" s="101">
        <f>+'P3 Ejecucion '!K11</f>
        <v>43376379.229999997</v>
      </c>
      <c r="N11" s="101">
        <f>+'P3 Ejecucion '!L11</f>
        <v>43993008.149999999</v>
      </c>
      <c r="O11" s="101">
        <f>+'P3 Ejecucion '!M11</f>
        <v>44147168.920000002</v>
      </c>
      <c r="P11" s="101">
        <f>+'P3 Ejecucion '!N11</f>
        <v>86918524.859999999</v>
      </c>
      <c r="Q11" s="101">
        <f>+'P3 Ejecucion '!O11</f>
        <v>45908515.450000003</v>
      </c>
      <c r="R11" s="102">
        <f>SUM(F11:Q11)</f>
        <v>574958442.58000004</v>
      </c>
      <c r="S11" s="25"/>
    </row>
    <row r="12" spans="3:21" x14ac:dyDescent="0.25">
      <c r="C12" s="98" t="s">
        <v>3</v>
      </c>
      <c r="D12" s="99">
        <v>64035549.909999996</v>
      </c>
      <c r="E12" s="100"/>
      <c r="F12" s="101">
        <f>+'P3 Ejecucion '!D12</f>
        <v>470060</v>
      </c>
      <c r="G12" s="101">
        <f>+'P3 Ejecucion '!E12</f>
        <v>619760</v>
      </c>
      <c r="H12" s="101">
        <f>+'P3 Ejecucion '!F12</f>
        <v>767760</v>
      </c>
      <c r="I12" s="101">
        <f>+'P3 Ejecucion '!G12</f>
        <v>18486466.18</v>
      </c>
      <c r="J12" s="101">
        <f>+'P3 Ejecucion '!H12</f>
        <v>485760</v>
      </c>
      <c r="K12" s="101">
        <f>+'P3 Ejecucion '!I12</f>
        <v>766760</v>
      </c>
      <c r="L12" s="101">
        <f>+'P3 Ejecucion '!J12</f>
        <v>773416.66</v>
      </c>
      <c r="M12" s="101">
        <f>+'P3 Ejecucion '!K12</f>
        <v>19393131.890000001</v>
      </c>
      <c r="N12" s="101">
        <f>+'P3 Ejecucion '!L12</f>
        <v>797660</v>
      </c>
      <c r="O12" s="101">
        <f>+'P3 Ejecucion '!M12</f>
        <v>513160</v>
      </c>
      <c r="P12" s="101">
        <f>+'P3 Ejecucion '!N12</f>
        <v>564424.66</v>
      </c>
      <c r="Q12" s="101">
        <f>+'P3 Ejecucion '!O12</f>
        <v>554730</v>
      </c>
      <c r="R12" s="102">
        <f t="shared" ref="R12:R15" si="10">SUM(F12:Q12)</f>
        <v>44193089.390000001</v>
      </c>
      <c r="S12" s="25"/>
    </row>
    <row r="13" spans="3:21" x14ac:dyDescent="0.25">
      <c r="C13" s="98" t="s">
        <v>4</v>
      </c>
      <c r="D13" s="99">
        <v>0</v>
      </c>
      <c r="E13" s="100"/>
      <c r="F13" s="101">
        <f>+'P3 Ejecucion '!D13</f>
        <v>0</v>
      </c>
      <c r="G13" s="101">
        <f>+'P3 Ejecucion '!E13</f>
        <v>0</v>
      </c>
      <c r="H13" s="101">
        <f>+'P3 Ejecucion '!F13</f>
        <v>0</v>
      </c>
      <c r="I13" s="101">
        <f>+'P3 Ejecucion '!G13</f>
        <v>0</v>
      </c>
      <c r="J13" s="101">
        <f>+'P3 Ejecucion '!H13</f>
        <v>0</v>
      </c>
      <c r="K13" s="101">
        <f>+'P3 Ejecucion '!I13</f>
        <v>0</v>
      </c>
      <c r="L13" s="101">
        <f>+'P3 Ejecucion '!J13</f>
        <v>0</v>
      </c>
      <c r="M13" s="101">
        <f>+'P3 Ejecucion '!K13</f>
        <v>0</v>
      </c>
      <c r="N13" s="101">
        <f>+'P3 Ejecucion '!L13</f>
        <v>0</v>
      </c>
      <c r="O13" s="101">
        <f>+'P3 Ejecucion '!M13</f>
        <v>0</v>
      </c>
      <c r="P13" s="101">
        <f>+'P3 Ejecucion '!N13</f>
        <v>0</v>
      </c>
      <c r="Q13" s="101">
        <f>+'P3 Ejecucion '!O13</f>
        <v>0</v>
      </c>
      <c r="R13" s="102">
        <f t="shared" si="10"/>
        <v>0</v>
      </c>
      <c r="S13" s="25"/>
      <c r="U13" s="22"/>
    </row>
    <row r="14" spans="3:21" x14ac:dyDescent="0.25">
      <c r="C14" s="98" t="s">
        <v>5</v>
      </c>
      <c r="D14" s="99">
        <v>158400</v>
      </c>
      <c r="E14" s="100"/>
      <c r="F14" s="101">
        <f>+'P3 Ejecucion '!D14</f>
        <v>6000</v>
      </c>
      <c r="G14" s="101">
        <f>+'P3 Ejecucion '!E14</f>
        <v>0</v>
      </c>
      <c r="H14" s="101">
        <f>+'P3 Ejecucion '!F14</f>
        <v>0</v>
      </c>
      <c r="I14" s="101">
        <f>+'P3 Ejecucion '!G14</f>
        <v>0</v>
      </c>
      <c r="J14" s="101">
        <f>+'P3 Ejecucion '!H14</f>
        <v>0</v>
      </c>
      <c r="K14" s="101">
        <f>+'P3 Ejecucion '!I14</f>
        <v>0</v>
      </c>
      <c r="L14" s="101">
        <f>+'P3 Ejecucion '!J14</f>
        <v>0</v>
      </c>
      <c r="M14" s="101">
        <f>+'P3 Ejecucion '!K14</f>
        <v>0</v>
      </c>
      <c r="N14" s="101">
        <f>+'P3 Ejecucion '!L14</f>
        <v>0</v>
      </c>
      <c r="O14" s="101">
        <f>+'P3 Ejecucion '!M14</f>
        <v>0</v>
      </c>
      <c r="P14" s="101">
        <f>+'P3 Ejecucion '!N14</f>
        <v>0</v>
      </c>
      <c r="Q14" s="101">
        <f>+'P3 Ejecucion '!O14</f>
        <v>0</v>
      </c>
      <c r="R14" s="102">
        <f t="shared" si="10"/>
        <v>6000</v>
      </c>
      <c r="S14" s="25"/>
      <c r="U14" s="50"/>
    </row>
    <row r="15" spans="3:21" x14ac:dyDescent="0.25">
      <c r="C15" s="98" t="s">
        <v>6</v>
      </c>
      <c r="D15" s="99">
        <v>96077638.290000007</v>
      </c>
      <c r="E15" s="100"/>
      <c r="F15" s="101">
        <f>+'P3 Ejecucion '!D15</f>
        <v>6808914.3499999996</v>
      </c>
      <c r="G15" s="101">
        <f>+'P3 Ejecucion '!E15</f>
        <v>6788178.9699999997</v>
      </c>
      <c r="H15" s="101">
        <f>+'P3 Ejecucion '!F15</f>
        <v>6775737.0800000001</v>
      </c>
      <c r="I15" s="101">
        <f>+'P3 Ejecucion '!G15</f>
        <v>6781836.6699999999</v>
      </c>
      <c r="J15" s="101">
        <f>+'P3 Ejecucion '!H15</f>
        <v>6731667.4400000004</v>
      </c>
      <c r="K15" s="101">
        <f>+'P3 Ejecucion '!I15</f>
        <v>6711603.4000000004</v>
      </c>
      <c r="L15" s="101">
        <f>+'P3 Ejecucion '!J15</f>
        <v>6678843.29</v>
      </c>
      <c r="M15" s="101">
        <f>+'P3 Ejecucion '!K15</f>
        <v>6629958.8700000001</v>
      </c>
      <c r="N15" s="101">
        <f>+'P3 Ejecucion '!L15</f>
        <v>6706700.8499999996</v>
      </c>
      <c r="O15" s="101">
        <f>+'P3 Ejecucion '!M15</f>
        <v>6676795.4100000001</v>
      </c>
      <c r="P15" s="101">
        <f>+'P3 Ejecucion '!N15</f>
        <v>6643976.3399999999</v>
      </c>
      <c r="Q15" s="101">
        <f>+'P3 Ejecucion '!O15</f>
        <v>6634991.0700000003</v>
      </c>
      <c r="R15" s="102">
        <f t="shared" si="10"/>
        <v>80569203.74000001</v>
      </c>
      <c r="S15" s="25"/>
    </row>
    <row r="16" spans="3:21" x14ac:dyDescent="0.25">
      <c r="C16" s="94" t="s">
        <v>7</v>
      </c>
      <c r="D16" s="95">
        <f>SUM(D17:D25)</f>
        <v>42107207.730000004</v>
      </c>
      <c r="E16" s="96">
        <f>SUM(E17:E25)</f>
        <v>0</v>
      </c>
      <c r="F16" s="97">
        <f t="shared" ref="F16:L16" si="11">SUM(F17:F25)</f>
        <v>853673.73</v>
      </c>
      <c r="G16" s="97">
        <f t="shared" si="11"/>
        <v>1014655.56</v>
      </c>
      <c r="H16" s="97">
        <f t="shared" si="11"/>
        <v>2692179.9800000004</v>
      </c>
      <c r="I16" s="97">
        <f t="shared" si="11"/>
        <v>2251276.7599999998</v>
      </c>
      <c r="J16" s="97">
        <f t="shared" si="11"/>
        <v>3442317.24</v>
      </c>
      <c r="K16" s="97">
        <f t="shared" si="11"/>
        <v>2810261.8899999997</v>
      </c>
      <c r="L16" s="97">
        <f t="shared" si="11"/>
        <v>1826381.19</v>
      </c>
      <c r="M16" s="97">
        <f t="shared" ref="M16" si="12">SUM(M17:M25)</f>
        <v>3196610.6799999997</v>
      </c>
      <c r="N16" s="97">
        <f t="shared" ref="N16" si="13">SUM(N17:N25)</f>
        <v>3412254.64</v>
      </c>
      <c r="O16" s="97">
        <f t="shared" ref="O16" si="14">SUM(O17:O25)</f>
        <v>3318792.7199999997</v>
      </c>
      <c r="P16" s="97">
        <f t="shared" ref="P16" si="15">SUM(P17:P25)</f>
        <v>3847382.4</v>
      </c>
      <c r="Q16" s="97">
        <f t="shared" ref="Q16" si="16">SUM(Q17:Q25)</f>
        <v>8449066.879999999</v>
      </c>
      <c r="R16" s="97">
        <f>SUM(F16:Q16)</f>
        <v>37114853.670000002</v>
      </c>
      <c r="S16" s="25"/>
    </row>
    <row r="17" spans="3:19" x14ac:dyDescent="0.25">
      <c r="C17" s="98" t="s">
        <v>8</v>
      </c>
      <c r="D17" s="99">
        <v>8525228.8599999994</v>
      </c>
      <c r="E17" s="100"/>
      <c r="F17" s="101">
        <f>+'P3 Ejecucion '!D17</f>
        <v>150000</v>
      </c>
      <c r="G17" s="101">
        <f>+'P3 Ejecucion '!E17</f>
        <v>0</v>
      </c>
      <c r="H17" s="101">
        <f>+'P3 Ejecucion '!F17</f>
        <v>1218059.07</v>
      </c>
      <c r="I17" s="101">
        <f>+'P3 Ejecucion '!G17</f>
        <v>0</v>
      </c>
      <c r="J17" s="101">
        <f>+'P3 Ejecucion '!H17</f>
        <v>869007.7</v>
      </c>
      <c r="K17" s="101">
        <f>+'P3 Ejecucion '!I17</f>
        <v>1377280.41</v>
      </c>
      <c r="L17" s="101">
        <f>+'P3 Ejecucion '!J17</f>
        <v>200000</v>
      </c>
      <c r="M17" s="101">
        <f>+'P3 Ejecucion '!K17</f>
        <v>729169.83</v>
      </c>
      <c r="N17" s="101">
        <f>+'P3 Ejecucion '!L17</f>
        <v>601413.43000000005</v>
      </c>
      <c r="O17" s="101">
        <f>+'P3 Ejecucion '!M17</f>
        <v>616863.37</v>
      </c>
      <c r="P17" s="101">
        <f>+'P3 Ejecucion '!N17</f>
        <v>307445.90000000002</v>
      </c>
      <c r="Q17" s="101">
        <f>+'P3 Ejecucion '!O17</f>
        <v>1056157.77</v>
      </c>
      <c r="R17" s="102">
        <f>SUM(F17:Q17)</f>
        <v>7125397.4800000004</v>
      </c>
      <c r="S17" s="25"/>
    </row>
    <row r="18" spans="3:19" x14ac:dyDescent="0.25">
      <c r="C18" s="98" t="s">
        <v>9</v>
      </c>
      <c r="D18" s="99">
        <v>499069</v>
      </c>
      <c r="E18" s="100"/>
      <c r="F18" s="101">
        <f>+'P3 Ejecucion '!D18</f>
        <v>0</v>
      </c>
      <c r="G18" s="101">
        <f>+'P3 Ejecucion '!E18</f>
        <v>0</v>
      </c>
      <c r="H18" s="101">
        <f>+'P3 Ejecucion '!F18</f>
        <v>0</v>
      </c>
      <c r="I18" s="101">
        <f>+'P3 Ejecucion '!G18</f>
        <v>0</v>
      </c>
      <c r="J18" s="101">
        <f>+'P3 Ejecucion '!H18</f>
        <v>50000</v>
      </c>
      <c r="K18" s="101">
        <f>+'P3 Ejecucion '!I18</f>
        <v>162323</v>
      </c>
      <c r="L18" s="101">
        <f>+'P3 Ejecucion '!J18</f>
        <v>60180</v>
      </c>
      <c r="M18" s="101">
        <f>+'P3 Ejecucion '!K18</f>
        <v>132396</v>
      </c>
      <c r="N18" s="101">
        <f>+'P3 Ejecucion '!L18</f>
        <v>0</v>
      </c>
      <c r="O18" s="101">
        <f>+'P3 Ejecucion '!M18</f>
        <v>0</v>
      </c>
      <c r="P18" s="101">
        <f>+'P3 Ejecucion '!N18</f>
        <v>25960</v>
      </c>
      <c r="Q18" s="101">
        <f>+'P3 Ejecucion '!O18</f>
        <v>246377.72</v>
      </c>
      <c r="R18" s="102">
        <f t="shared" ref="R18:R25" si="17">SUM(F18:Q18)</f>
        <v>677236.72</v>
      </c>
      <c r="S18" s="25"/>
    </row>
    <row r="19" spans="3:19" x14ac:dyDescent="0.25">
      <c r="C19" s="98" t="s">
        <v>10</v>
      </c>
      <c r="D19" s="99">
        <v>75600</v>
      </c>
      <c r="E19" s="100"/>
      <c r="F19" s="101">
        <f>+'P3 Ejecucion '!D19</f>
        <v>0</v>
      </c>
      <c r="G19" s="101">
        <f>+'P3 Ejecucion '!E19</f>
        <v>0</v>
      </c>
      <c r="H19" s="101">
        <f>+'P3 Ejecucion '!F19</f>
        <v>0</v>
      </c>
      <c r="I19" s="101">
        <f>+'P3 Ejecucion '!G19</f>
        <v>0</v>
      </c>
      <c r="J19" s="101">
        <f>+'P3 Ejecucion '!H19</f>
        <v>0</v>
      </c>
      <c r="K19" s="101">
        <f>+'P3 Ejecucion '!I19</f>
        <v>0</v>
      </c>
      <c r="L19" s="101">
        <f>+'P3 Ejecucion '!J19</f>
        <v>0</v>
      </c>
      <c r="M19" s="101">
        <f>+'P3 Ejecucion '!K19</f>
        <v>0</v>
      </c>
      <c r="N19" s="101">
        <f>+'P3 Ejecucion '!L19</f>
        <v>0</v>
      </c>
      <c r="O19" s="101">
        <f>+'P3 Ejecucion '!M19</f>
        <v>0</v>
      </c>
      <c r="P19" s="101">
        <f>+'P3 Ejecucion '!N19</f>
        <v>0</v>
      </c>
      <c r="Q19" s="101">
        <f>+'P3 Ejecucion '!O19</f>
        <v>66548.63</v>
      </c>
      <c r="R19" s="102">
        <f t="shared" si="17"/>
        <v>66548.63</v>
      </c>
      <c r="S19" s="25"/>
    </row>
    <row r="20" spans="3:19" x14ac:dyDescent="0.25">
      <c r="C20" s="98" t="s">
        <v>11</v>
      </c>
      <c r="D20" s="99">
        <v>750000</v>
      </c>
      <c r="E20" s="100"/>
      <c r="F20" s="101">
        <f>+'P3 Ejecucion '!D20</f>
        <v>0</v>
      </c>
      <c r="G20" s="101">
        <f>+'P3 Ejecucion '!E20</f>
        <v>90000</v>
      </c>
      <c r="H20" s="101">
        <f>+'P3 Ejecucion '!F20</f>
        <v>90000</v>
      </c>
      <c r="I20" s="101">
        <f>+'P3 Ejecucion '!G20</f>
        <v>100000</v>
      </c>
      <c r="J20" s="101">
        <f>+'P3 Ejecucion '!H20</f>
        <v>100000</v>
      </c>
      <c r="K20" s="101">
        <f>+'P3 Ejecucion '!I20</f>
        <v>33789.89</v>
      </c>
      <c r="L20" s="101">
        <f>+'P3 Ejecucion '!J20</f>
        <v>210000</v>
      </c>
      <c r="M20" s="101">
        <f>+'P3 Ejecucion '!K20</f>
        <v>126284</v>
      </c>
      <c r="N20" s="101">
        <f>+'P3 Ejecucion '!L20</f>
        <v>142668</v>
      </c>
      <c r="O20" s="101">
        <f>+'P3 Ejecucion '!M20</f>
        <v>120000</v>
      </c>
      <c r="P20" s="101">
        <f>+'P3 Ejecucion '!N20</f>
        <v>16284</v>
      </c>
      <c r="Q20" s="101">
        <f>+'P3 Ejecucion '!O20</f>
        <v>196332.44</v>
      </c>
      <c r="R20" s="102">
        <f>SUM(F20:Q20)</f>
        <v>1225358.33</v>
      </c>
      <c r="S20" s="25"/>
    </row>
    <row r="21" spans="3:19" x14ac:dyDescent="0.25">
      <c r="C21" s="98" t="s">
        <v>12</v>
      </c>
      <c r="D21" s="99">
        <v>3125800</v>
      </c>
      <c r="E21" s="100"/>
      <c r="F21" s="101">
        <f>+'P3 Ejecucion '!D21</f>
        <v>265978.19</v>
      </c>
      <c r="G21" s="101">
        <f>+'P3 Ejecucion '!E21</f>
        <v>0</v>
      </c>
      <c r="H21" s="101">
        <f>+'P3 Ejecucion '!F21</f>
        <v>528477.4</v>
      </c>
      <c r="I21" s="101">
        <f>+'P3 Ejecucion '!G21</f>
        <v>276108.44</v>
      </c>
      <c r="J21" s="101">
        <f>+'P3 Ejecucion '!H21</f>
        <v>223545.1</v>
      </c>
      <c r="K21" s="101">
        <f>+'P3 Ejecucion '!I21</f>
        <v>228877.99</v>
      </c>
      <c r="L21" s="101">
        <f>+'P3 Ejecucion '!J21</f>
        <v>270169.84999999998</v>
      </c>
      <c r="M21" s="101">
        <f>+'P3 Ejecucion '!K21</f>
        <v>223545.1</v>
      </c>
      <c r="N21" s="101">
        <f>+'P3 Ejecucion '!L21</f>
        <v>232512.16</v>
      </c>
      <c r="O21" s="101">
        <f>+'P3 Ejecucion '!M21</f>
        <v>40881.1</v>
      </c>
      <c r="P21" s="101">
        <f>+'P3 Ejecucion '!N21</f>
        <v>780148.5</v>
      </c>
      <c r="Q21" s="101">
        <f>+'P3 Ejecucion '!O21</f>
        <v>228265.1</v>
      </c>
      <c r="R21" s="102">
        <f t="shared" si="17"/>
        <v>3298508.9300000006</v>
      </c>
      <c r="S21" s="25"/>
    </row>
    <row r="22" spans="3:19" x14ac:dyDescent="0.25">
      <c r="C22" s="98" t="s">
        <v>13</v>
      </c>
      <c r="D22" s="99">
        <v>1393415.99</v>
      </c>
      <c r="E22" s="100"/>
      <c r="F22" s="101">
        <f>+'P3 Ejecucion '!D22</f>
        <v>52984.86</v>
      </c>
      <c r="G22" s="101">
        <f>+'P3 Ejecucion '!E22</f>
        <v>0</v>
      </c>
      <c r="H22" s="101">
        <f>+'P3 Ejecucion '!F22</f>
        <v>0</v>
      </c>
      <c r="I22" s="101">
        <f>+'P3 Ejecucion '!G22</f>
        <v>1257349.82</v>
      </c>
      <c r="J22" s="101">
        <f>+'P3 Ejecucion '!H22</f>
        <v>0</v>
      </c>
      <c r="K22" s="101">
        <f>+'P3 Ejecucion '!I22</f>
        <v>114650.36</v>
      </c>
      <c r="L22" s="101">
        <f>+'P3 Ejecucion '!J22</f>
        <v>0</v>
      </c>
      <c r="M22" s="101">
        <f>+'P3 Ejecucion '!K22</f>
        <v>0</v>
      </c>
      <c r="N22" s="101">
        <f>+'P3 Ejecucion '!L22</f>
        <v>0</v>
      </c>
      <c r="O22" s="101">
        <f>+'P3 Ejecucion '!M22</f>
        <v>0</v>
      </c>
      <c r="P22" s="101">
        <f>+'P3 Ejecucion '!N22</f>
        <v>0</v>
      </c>
      <c r="Q22" s="101">
        <f>+'P3 Ejecucion '!O22</f>
        <v>36100</v>
      </c>
      <c r="R22" s="102">
        <f t="shared" si="17"/>
        <v>1461085.0400000003</v>
      </c>
      <c r="S22" s="25"/>
    </row>
    <row r="23" spans="3:19" x14ac:dyDescent="0.25">
      <c r="C23" s="98" t="s">
        <v>14</v>
      </c>
      <c r="D23" s="99">
        <v>22297744.420000002</v>
      </c>
      <c r="E23" s="100"/>
      <c r="F23" s="101">
        <f>+'P3 Ejecucion '!D23</f>
        <v>186470.68</v>
      </c>
      <c r="G23" s="101">
        <f>+'P3 Ejecucion '!E23</f>
        <v>835290.05</v>
      </c>
      <c r="H23" s="101">
        <f>+'P3 Ejecucion '!F23</f>
        <v>385092.51</v>
      </c>
      <c r="I23" s="101">
        <f>+'P3 Ejecucion '!G23</f>
        <v>174994</v>
      </c>
      <c r="J23" s="101">
        <f>+'P3 Ejecucion '!H23</f>
        <v>1927984.3</v>
      </c>
      <c r="K23" s="101">
        <f>+'P3 Ejecucion '!I23</f>
        <v>759079.84</v>
      </c>
      <c r="L23" s="101">
        <f>+'P3 Ejecucion '!J23</f>
        <v>871807.6</v>
      </c>
      <c r="M23" s="101">
        <f>+'P3 Ejecucion '!K23</f>
        <v>1914415.75</v>
      </c>
      <c r="N23" s="101">
        <f>+'P3 Ejecucion '!L23</f>
        <v>699028.92</v>
      </c>
      <c r="O23" s="101">
        <f>+'P3 Ejecucion '!M23</f>
        <v>749572.25</v>
      </c>
      <c r="P23" s="101">
        <f>+'P3 Ejecucion '!N23</f>
        <v>1693097.4</v>
      </c>
      <c r="Q23" s="101">
        <f>+'P3 Ejecucion '!O23</f>
        <v>4660649.0199999996</v>
      </c>
      <c r="R23" s="102">
        <f t="shared" si="17"/>
        <v>14857482.319999998</v>
      </c>
      <c r="S23" s="25"/>
    </row>
    <row r="24" spans="3:19" x14ac:dyDescent="0.25">
      <c r="C24" s="98" t="s">
        <v>15</v>
      </c>
      <c r="D24" s="99">
        <v>5440349.46</v>
      </c>
      <c r="E24" s="100"/>
      <c r="F24" s="101">
        <f>+'P3 Ejecucion '!D24</f>
        <v>198240</v>
      </c>
      <c r="G24" s="101">
        <f>+'P3 Ejecucion '!E24</f>
        <v>89365.51</v>
      </c>
      <c r="H24" s="101">
        <f>+'P3 Ejecucion '!F24</f>
        <v>306800</v>
      </c>
      <c r="I24" s="101">
        <f>+'P3 Ejecucion '!G24</f>
        <v>130508</v>
      </c>
      <c r="J24" s="101">
        <f>+'P3 Ejecucion '!H24</f>
        <v>132805.64000000001</v>
      </c>
      <c r="K24" s="101">
        <f>+'P3 Ejecucion '!I24</f>
        <v>104170.4</v>
      </c>
      <c r="L24" s="101">
        <f>+'P3 Ejecucion '!J24</f>
        <v>214223.74</v>
      </c>
      <c r="M24" s="101">
        <f>+'P3 Ejecucion '!K24</f>
        <v>70800</v>
      </c>
      <c r="N24" s="101">
        <f>+'P3 Ejecucion '!L24</f>
        <v>1709492.13</v>
      </c>
      <c r="O24" s="101">
        <f>+'P3 Ejecucion '!M24</f>
        <v>1276966.5</v>
      </c>
      <c r="P24" s="101">
        <f>+'P3 Ejecucion '!N24</f>
        <v>1024446.6</v>
      </c>
      <c r="Q24" s="101">
        <f>+'P3 Ejecucion '!O24</f>
        <v>1927646.2</v>
      </c>
      <c r="R24" s="102">
        <f t="shared" si="17"/>
        <v>7185464.7199999997</v>
      </c>
      <c r="S24" s="25"/>
    </row>
    <row r="25" spans="3:19" x14ac:dyDescent="0.25">
      <c r="C25" s="98" t="s">
        <v>16</v>
      </c>
      <c r="D25" s="99">
        <v>0</v>
      </c>
      <c r="E25" s="100"/>
      <c r="F25" s="101">
        <f>+'P3 Ejecucion '!D25</f>
        <v>0</v>
      </c>
      <c r="G25" s="101">
        <f>+'P3 Ejecucion '!E25</f>
        <v>0</v>
      </c>
      <c r="H25" s="101">
        <f>+'P3 Ejecucion '!F25</f>
        <v>163751</v>
      </c>
      <c r="I25" s="101">
        <f>+'P3 Ejecucion '!G25</f>
        <v>312316.5</v>
      </c>
      <c r="J25" s="101">
        <f>+'P3 Ejecucion '!H25</f>
        <v>138974.5</v>
      </c>
      <c r="K25" s="101">
        <f>+'P3 Ejecucion '!I25</f>
        <v>30090</v>
      </c>
      <c r="L25" s="101">
        <f>+'P3 Ejecucion '!J25</f>
        <v>0</v>
      </c>
      <c r="M25" s="101">
        <f>+'P3 Ejecucion '!K25</f>
        <v>0</v>
      </c>
      <c r="N25" s="101">
        <f>+'P3 Ejecucion '!L25</f>
        <v>27140</v>
      </c>
      <c r="O25" s="101">
        <f>+'P3 Ejecucion '!M25</f>
        <v>514509.5</v>
      </c>
      <c r="P25" s="101">
        <f>+'P3 Ejecucion '!N25</f>
        <v>0</v>
      </c>
      <c r="Q25" s="101">
        <f>+'P3 Ejecucion '!O25</f>
        <v>30990</v>
      </c>
      <c r="R25" s="102">
        <f t="shared" si="17"/>
        <v>1217771.5</v>
      </c>
      <c r="S25" s="25"/>
    </row>
    <row r="26" spans="3:19" x14ac:dyDescent="0.25">
      <c r="C26" s="94" t="s">
        <v>17</v>
      </c>
      <c r="D26" s="95">
        <f>SUM(D27:D35)</f>
        <v>249464998.94</v>
      </c>
      <c r="E26" s="96">
        <f>SUM(E27:E35)</f>
        <v>0</v>
      </c>
      <c r="F26" s="96">
        <f>SUM(F27:F35)</f>
        <v>8815276.1500000004</v>
      </c>
      <c r="G26" s="96">
        <f t="shared" ref="G26:Q26" si="18">SUM(G27:G35)</f>
        <v>22270051.210000001</v>
      </c>
      <c r="H26" s="96">
        <f t="shared" si="18"/>
        <v>15841693.199999999</v>
      </c>
      <c r="I26" s="96">
        <f t="shared" si="18"/>
        <v>21087783.140000001</v>
      </c>
      <c r="J26" s="96">
        <f t="shared" si="18"/>
        <v>16054294.079999998</v>
      </c>
      <c r="K26" s="96">
        <f t="shared" si="18"/>
        <v>18268335.220000003</v>
      </c>
      <c r="L26" s="96">
        <f t="shared" si="18"/>
        <v>23390097.119999997</v>
      </c>
      <c r="M26" s="96">
        <f t="shared" si="18"/>
        <v>18947322.109999999</v>
      </c>
      <c r="N26" s="96">
        <f t="shared" si="18"/>
        <v>25873899.5</v>
      </c>
      <c r="O26" s="96">
        <f t="shared" si="18"/>
        <v>17001972.16</v>
      </c>
      <c r="P26" s="96">
        <f t="shared" si="18"/>
        <v>42901325.119999997</v>
      </c>
      <c r="Q26" s="96">
        <f t="shared" si="18"/>
        <v>23375786.93</v>
      </c>
      <c r="R26" s="93">
        <f>SUM(F26:Q26)</f>
        <v>253827835.94000003</v>
      </c>
      <c r="S26" s="25"/>
    </row>
    <row r="27" spans="3:19" x14ac:dyDescent="0.25">
      <c r="C27" s="98" t="s">
        <v>18</v>
      </c>
      <c r="D27" s="99">
        <v>14615989.140000001</v>
      </c>
      <c r="E27" s="100"/>
      <c r="F27" s="101">
        <f>+'P3 Ejecucion '!D27</f>
        <v>1304538.31</v>
      </c>
      <c r="G27" s="101">
        <f>+'P3 Ejecucion '!E27</f>
        <v>1082964.1000000001</v>
      </c>
      <c r="H27" s="101">
        <f>+'P3 Ejecucion '!F27</f>
        <v>890989.1</v>
      </c>
      <c r="I27" s="101">
        <f>+'P3 Ejecucion '!G27</f>
        <v>1316276.83</v>
      </c>
      <c r="J27" s="101">
        <f>+'P3 Ejecucion '!H27</f>
        <v>1719351.22</v>
      </c>
      <c r="K27" s="101">
        <f>+'P3 Ejecucion '!I27</f>
        <v>1690891.48</v>
      </c>
      <c r="L27" s="101">
        <f>+'P3 Ejecucion '!J27</f>
        <v>1127690.3</v>
      </c>
      <c r="M27" s="101">
        <f>+'P3 Ejecucion '!K27</f>
        <v>1025266.72</v>
      </c>
      <c r="N27" s="101">
        <f>+'P3 Ejecucion '!L27</f>
        <v>1800179.77</v>
      </c>
      <c r="O27" s="101">
        <f>+'P3 Ejecucion '!M27</f>
        <v>1459135.44</v>
      </c>
      <c r="P27" s="101">
        <f>+'P3 Ejecucion '!N27</f>
        <v>2348310.23</v>
      </c>
      <c r="Q27" s="101">
        <f>+'P3 Ejecucion '!O27</f>
        <v>2302727.27</v>
      </c>
      <c r="R27" s="102">
        <f>SUM(F27:Q27)</f>
        <v>18068320.77</v>
      </c>
      <c r="S27" s="25"/>
    </row>
    <row r="28" spans="3:19" x14ac:dyDescent="0.25">
      <c r="C28" s="98" t="s">
        <v>19</v>
      </c>
      <c r="D28" s="99">
        <v>4536450.38</v>
      </c>
      <c r="E28" s="100"/>
      <c r="F28" s="101">
        <f>+'P3 Ejecucion '!D28</f>
        <v>271400</v>
      </c>
      <c r="G28" s="101">
        <f>+'P3 Ejecucion '!E28</f>
        <v>83119.199999999997</v>
      </c>
      <c r="H28" s="101">
        <f>+'P3 Ejecucion '!F28</f>
        <v>259043.04</v>
      </c>
      <c r="I28" s="101">
        <f>+'P3 Ejecucion '!G28</f>
        <v>0</v>
      </c>
      <c r="J28" s="101">
        <f>+'P3 Ejecucion '!H28</f>
        <v>563916.1</v>
      </c>
      <c r="K28" s="101">
        <f>+'P3 Ejecucion '!I28</f>
        <v>2430.1</v>
      </c>
      <c r="L28" s="101">
        <f>+'P3 Ejecucion '!J28</f>
        <v>610136.69999999995</v>
      </c>
      <c r="M28" s="101">
        <f>+'P3 Ejecucion '!K28</f>
        <v>0</v>
      </c>
      <c r="N28" s="101">
        <f>+'P3 Ejecucion '!L28</f>
        <v>696200</v>
      </c>
      <c r="O28" s="101">
        <f>+'P3 Ejecucion '!M28</f>
        <v>201072</v>
      </c>
      <c r="P28" s="101">
        <f>+'P3 Ejecucion '!N28</f>
        <v>177944</v>
      </c>
      <c r="Q28" s="101">
        <f>+'P3 Ejecucion '!O28</f>
        <v>53538.76</v>
      </c>
      <c r="R28" s="102">
        <f t="shared" ref="R28:R34" si="19">SUM(F28:Q28)</f>
        <v>2918799.8999999994</v>
      </c>
      <c r="S28" s="25"/>
    </row>
    <row r="29" spans="3:19" x14ac:dyDescent="0.25">
      <c r="C29" s="98" t="s">
        <v>20</v>
      </c>
      <c r="D29" s="99">
        <v>12511972.130000001</v>
      </c>
      <c r="E29" s="100"/>
      <c r="F29" s="101">
        <f>+'P3 Ejecucion '!D29</f>
        <v>745983</v>
      </c>
      <c r="G29" s="101">
        <f>+'P3 Ejecucion '!E29</f>
        <v>554650.99</v>
      </c>
      <c r="H29" s="101">
        <f>+'P3 Ejecucion '!F29</f>
        <v>369469.8</v>
      </c>
      <c r="I29" s="101">
        <f>+'P3 Ejecucion '!G29</f>
        <v>433089.5</v>
      </c>
      <c r="J29" s="101">
        <f>+'P3 Ejecucion '!H29</f>
        <v>517653.33</v>
      </c>
      <c r="K29" s="101">
        <f>+'P3 Ejecucion '!I29</f>
        <v>0</v>
      </c>
      <c r="L29" s="101">
        <f>+'P3 Ejecucion '!J29</f>
        <v>496190</v>
      </c>
      <c r="M29" s="101">
        <f>+'P3 Ejecucion '!K29</f>
        <v>1347541.12</v>
      </c>
      <c r="N29" s="101">
        <f>+'P3 Ejecucion '!L29</f>
        <v>530447.76</v>
      </c>
      <c r="O29" s="101">
        <f>+'P3 Ejecucion '!M29</f>
        <v>573331.13</v>
      </c>
      <c r="P29" s="101">
        <f>+'P3 Ejecucion '!N29</f>
        <v>952732</v>
      </c>
      <c r="Q29" s="101">
        <f>+'P3 Ejecucion '!O29</f>
        <v>1600126.07</v>
      </c>
      <c r="R29" s="102">
        <f t="shared" si="19"/>
        <v>8121214.7000000002</v>
      </c>
      <c r="S29" s="25"/>
    </row>
    <row r="30" spans="3:19" x14ac:dyDescent="0.25">
      <c r="C30" s="98" t="s">
        <v>21</v>
      </c>
      <c r="D30" s="99">
        <v>91883746.75</v>
      </c>
      <c r="E30" s="100"/>
      <c r="F30" s="101">
        <f>+'P3 Ejecucion '!D30</f>
        <v>936500</v>
      </c>
      <c r="G30" s="101">
        <f>+'P3 Ejecucion '!E30</f>
        <v>7998932.7199999997</v>
      </c>
      <c r="H30" s="101">
        <f>+'P3 Ejecucion '!F30</f>
        <v>7289536.5800000001</v>
      </c>
      <c r="I30" s="101">
        <f>+'P3 Ejecucion '!G30</f>
        <v>5678475.5999999996</v>
      </c>
      <c r="J30" s="101">
        <f>+'P3 Ejecucion '!H30</f>
        <v>4109530.2</v>
      </c>
      <c r="K30" s="101">
        <f>+'P3 Ejecucion '!I30</f>
        <v>7909961.2199999997</v>
      </c>
      <c r="L30" s="101">
        <f>+'P3 Ejecucion '!J30</f>
        <v>9684993.6600000001</v>
      </c>
      <c r="M30" s="101">
        <f>+'P3 Ejecucion '!K30</f>
        <v>5892291.4000000004</v>
      </c>
      <c r="N30" s="101">
        <f>+'P3 Ejecucion '!L30</f>
        <v>8435430.0600000005</v>
      </c>
      <c r="O30" s="101">
        <f>+'P3 Ejecucion '!M30</f>
        <v>4752077</v>
      </c>
      <c r="P30" s="101">
        <f>+'P3 Ejecucion '!N30</f>
        <v>16369884.720000001</v>
      </c>
      <c r="Q30" s="101">
        <f>+'P3 Ejecucion '!O30</f>
        <v>8292940.2400000002</v>
      </c>
      <c r="R30" s="102">
        <f t="shared" si="19"/>
        <v>87350553.400000006</v>
      </c>
      <c r="S30" s="25"/>
    </row>
    <row r="31" spans="3:19" x14ac:dyDescent="0.25">
      <c r="C31" s="98" t="s">
        <v>22</v>
      </c>
      <c r="D31" s="99">
        <v>4481162.75</v>
      </c>
      <c r="E31" s="100"/>
      <c r="F31" s="101">
        <f>+'P3 Ejecucion '!D31</f>
        <v>0</v>
      </c>
      <c r="G31" s="101">
        <f>+'P3 Ejecucion '!E31</f>
        <v>124726</v>
      </c>
      <c r="H31" s="101">
        <f>+'P3 Ejecucion '!F31</f>
        <v>144539.32999999999</v>
      </c>
      <c r="I31" s="101">
        <f>+'P3 Ejecucion '!G31</f>
        <v>156043.9</v>
      </c>
      <c r="J31" s="101">
        <f>+'P3 Ejecucion '!H31</f>
        <v>1652</v>
      </c>
      <c r="K31" s="101">
        <f>+'P3 Ejecucion '!I31</f>
        <v>41724.800000000003</v>
      </c>
      <c r="L31" s="101">
        <f>+'P3 Ejecucion '!J31</f>
        <v>646765.67000000004</v>
      </c>
      <c r="M31" s="101">
        <f>+'P3 Ejecucion '!K31</f>
        <v>1368.8</v>
      </c>
      <c r="N31" s="101">
        <f>+'P3 Ejecucion '!L31</f>
        <v>38114</v>
      </c>
      <c r="O31" s="101">
        <f>+'P3 Ejecucion '!M31</f>
        <v>27200</v>
      </c>
      <c r="P31" s="101">
        <f>+'P3 Ejecucion '!N31</f>
        <v>144235.20000000001</v>
      </c>
      <c r="Q31" s="101">
        <f>+'P3 Ejecucion '!O31</f>
        <v>62156.26</v>
      </c>
      <c r="R31" s="102">
        <f t="shared" si="19"/>
        <v>1388525.96</v>
      </c>
      <c r="S31" s="25"/>
    </row>
    <row r="32" spans="3:19" x14ac:dyDescent="0.25">
      <c r="C32" s="98" t="s">
        <v>23</v>
      </c>
      <c r="D32" s="99">
        <v>5368444.62</v>
      </c>
      <c r="E32" s="100"/>
      <c r="F32" s="101">
        <f>+'P3 Ejecucion '!D32</f>
        <v>0</v>
      </c>
      <c r="G32" s="101">
        <f>+'P3 Ejecucion '!E32</f>
        <v>11346.41</v>
      </c>
      <c r="H32" s="101">
        <f>+'P3 Ejecucion '!F32</f>
        <v>536127.22</v>
      </c>
      <c r="I32" s="101">
        <f>+'P3 Ejecucion '!G32</f>
        <v>201104</v>
      </c>
      <c r="J32" s="101">
        <f>+'P3 Ejecucion '!H32</f>
        <v>116647.96</v>
      </c>
      <c r="K32" s="101">
        <f>+'P3 Ejecucion '!I32</f>
        <v>1274.4000000000001</v>
      </c>
      <c r="L32" s="101">
        <f>+'P3 Ejecucion '!J32</f>
        <v>28112.080000000002</v>
      </c>
      <c r="M32" s="101">
        <f>+'P3 Ejecucion '!K32</f>
        <v>15395.46</v>
      </c>
      <c r="N32" s="101">
        <f>+'P3 Ejecucion '!L32</f>
        <v>259332.8</v>
      </c>
      <c r="O32" s="101">
        <f>+'P3 Ejecucion '!M32</f>
        <v>37075.4</v>
      </c>
      <c r="P32" s="101">
        <f>+'P3 Ejecucion '!N32</f>
        <v>130018.46</v>
      </c>
      <c r="Q32" s="101">
        <f>+'P3 Ejecucion '!O32</f>
        <v>188226.44</v>
      </c>
      <c r="R32" s="102">
        <f t="shared" si="19"/>
        <v>1524660.6299999997</v>
      </c>
      <c r="S32" s="25"/>
    </row>
    <row r="33" spans="3:19" x14ac:dyDescent="0.25">
      <c r="C33" s="98" t="s">
        <v>24</v>
      </c>
      <c r="D33" s="99">
        <v>35800221.560000002</v>
      </c>
      <c r="E33" s="100"/>
      <c r="F33" s="101">
        <f>+'P3 Ejecucion '!D33</f>
        <v>1607847.34</v>
      </c>
      <c r="G33" s="101">
        <f>+'P3 Ejecucion '!E33</f>
        <v>3607533.75</v>
      </c>
      <c r="H33" s="101">
        <f>+'P3 Ejecucion '!F33</f>
        <v>2397581.1</v>
      </c>
      <c r="I33" s="101">
        <f>+'P3 Ejecucion '!G33</f>
        <v>5175120.8499999996</v>
      </c>
      <c r="J33" s="101">
        <f>+'P3 Ejecucion '!H33</f>
        <v>5057246.5</v>
      </c>
      <c r="K33" s="101">
        <f>+'P3 Ejecucion '!I33</f>
        <v>3818861.43</v>
      </c>
      <c r="L33" s="101">
        <f>+'P3 Ejecucion '!J33</f>
        <v>3603985.11</v>
      </c>
      <c r="M33" s="101">
        <f>+'P3 Ejecucion '!K33</f>
        <v>2180391.21</v>
      </c>
      <c r="N33" s="101">
        <f>+'P3 Ejecucion '!L33</f>
        <v>6281913.4800000004</v>
      </c>
      <c r="O33" s="101">
        <f>+'P3 Ejecucion '!M33</f>
        <v>2935778.77</v>
      </c>
      <c r="P33" s="101">
        <f>+'P3 Ejecucion '!N33</f>
        <v>7340847.0899999999</v>
      </c>
      <c r="Q33" s="101">
        <f>+'P3 Ejecucion '!O33</f>
        <v>2583719.85</v>
      </c>
      <c r="R33" s="102">
        <f t="shared" si="19"/>
        <v>46590826.479999997</v>
      </c>
      <c r="S33" s="25"/>
    </row>
    <row r="34" spans="3:19" x14ac:dyDescent="0.25">
      <c r="C34" s="98" t="s">
        <v>25</v>
      </c>
      <c r="D34" s="99">
        <v>0</v>
      </c>
      <c r="E34" s="100"/>
      <c r="F34" s="101">
        <f>+'P3 Ejecucion '!D34</f>
        <v>0</v>
      </c>
      <c r="G34" s="101">
        <f>+'P3 Ejecucion '!E34</f>
        <v>0</v>
      </c>
      <c r="H34" s="101">
        <f>+'P3 Ejecucion '!F34</f>
        <v>0</v>
      </c>
      <c r="I34" s="101">
        <f>+'P3 Ejecucion '!G34</f>
        <v>0</v>
      </c>
      <c r="J34" s="101">
        <f>+'P3 Ejecucion '!H34</f>
        <v>0</v>
      </c>
      <c r="K34" s="101">
        <f>+'P3 Ejecucion '!I34</f>
        <v>0</v>
      </c>
      <c r="L34" s="101">
        <f>+'P3 Ejecucion '!J34</f>
        <v>0</v>
      </c>
      <c r="M34" s="101">
        <f>+'P3 Ejecucion '!K34</f>
        <v>0</v>
      </c>
      <c r="N34" s="101">
        <f>+'P3 Ejecucion '!L34</f>
        <v>0</v>
      </c>
      <c r="O34" s="101">
        <f>+'P3 Ejecucion '!M34</f>
        <v>0</v>
      </c>
      <c r="P34" s="101">
        <f>+'P3 Ejecucion '!N34</f>
        <v>0</v>
      </c>
      <c r="Q34" s="101">
        <f>+'P3 Ejecucion '!O34</f>
        <v>0</v>
      </c>
      <c r="R34" s="102">
        <f t="shared" si="19"/>
        <v>0</v>
      </c>
      <c r="S34" s="25"/>
    </row>
    <row r="35" spans="3:19" x14ac:dyDescent="0.25">
      <c r="C35" s="98" t="s">
        <v>26</v>
      </c>
      <c r="D35" s="99">
        <v>80267011.609999999</v>
      </c>
      <c r="E35" s="100"/>
      <c r="F35" s="101">
        <f>+'P3 Ejecucion '!D35</f>
        <v>3949007.5</v>
      </c>
      <c r="G35" s="101">
        <f>+'P3 Ejecucion '!E35</f>
        <v>8806778.0399999991</v>
      </c>
      <c r="H35" s="101">
        <f>+'P3 Ejecucion '!F35</f>
        <v>3954407.03</v>
      </c>
      <c r="I35" s="101">
        <f>+'P3 Ejecucion '!G35</f>
        <v>8127672.46</v>
      </c>
      <c r="J35" s="101">
        <f>+'P3 Ejecucion '!H35</f>
        <v>3968296.77</v>
      </c>
      <c r="K35" s="101">
        <f>+'P3 Ejecucion '!I35</f>
        <v>4803191.79</v>
      </c>
      <c r="L35" s="101">
        <f>+'P3 Ejecucion '!J35</f>
        <v>7192223.5999999996</v>
      </c>
      <c r="M35" s="101">
        <f>+'P3 Ejecucion '!K35</f>
        <v>8485067.4000000004</v>
      </c>
      <c r="N35" s="101">
        <f>+'P3 Ejecucion '!L35</f>
        <v>7832281.6299999999</v>
      </c>
      <c r="O35" s="101">
        <f>+'P3 Ejecucion '!M35</f>
        <v>7016302.4199999999</v>
      </c>
      <c r="P35" s="101">
        <f>+'P3 Ejecucion '!N35</f>
        <v>15437353.42</v>
      </c>
      <c r="Q35" s="101">
        <f>+'P3 Ejecucion '!O35</f>
        <v>8292352.04</v>
      </c>
      <c r="R35" s="102">
        <f>SUM(F35:Q35)</f>
        <v>87864934.100000009</v>
      </c>
      <c r="S35" s="25"/>
    </row>
    <row r="36" spans="3:19" x14ac:dyDescent="0.25">
      <c r="C36" s="94" t="s">
        <v>27</v>
      </c>
      <c r="D36" s="95">
        <f>SUM(D37:D43)</f>
        <v>0</v>
      </c>
      <c r="E36" s="96">
        <f>SUM(E37:E44)</f>
        <v>0</v>
      </c>
      <c r="F36" s="96">
        <f t="shared" ref="F36:K36" si="20">SUM(F37:F45)</f>
        <v>0</v>
      </c>
      <c r="G36" s="96">
        <f t="shared" si="20"/>
        <v>0</v>
      </c>
      <c r="H36" s="96">
        <f t="shared" si="20"/>
        <v>0</v>
      </c>
      <c r="I36" s="96">
        <f t="shared" si="20"/>
        <v>0</v>
      </c>
      <c r="J36" s="96">
        <f t="shared" si="20"/>
        <v>0</v>
      </c>
      <c r="K36" s="96">
        <f t="shared" si="20"/>
        <v>0</v>
      </c>
      <c r="L36" s="96">
        <f t="shared" ref="L36" si="21">SUM(L37:L44)</f>
        <v>0</v>
      </c>
      <c r="M36" s="96">
        <f>SUM(M37:M44)</f>
        <v>0</v>
      </c>
      <c r="N36" s="96">
        <f>SUM(N37:N44)</f>
        <v>0</v>
      </c>
      <c r="O36" s="96">
        <f>SUM(O37:O44)</f>
        <v>0</v>
      </c>
      <c r="P36" s="96">
        <f>SUM(P37:P44)</f>
        <v>0</v>
      </c>
      <c r="Q36" s="96">
        <f>SUM(Q37:Q44)</f>
        <v>0</v>
      </c>
      <c r="R36" s="102">
        <f t="shared" ref="R36:R51" si="22">SUM(F36:Q36)</f>
        <v>0</v>
      </c>
      <c r="S36" s="25"/>
    </row>
    <row r="37" spans="3:19" x14ac:dyDescent="0.25">
      <c r="C37" s="98" t="s">
        <v>28</v>
      </c>
      <c r="D37" s="99"/>
      <c r="E37" s="100"/>
      <c r="F37" s="101">
        <f>+'P3 Ejecucion '!D37</f>
        <v>0</v>
      </c>
      <c r="G37" s="101">
        <f>+'P3 Ejecucion '!E37</f>
        <v>0</v>
      </c>
      <c r="H37" s="101">
        <f>+'P3 Ejecucion '!F37</f>
        <v>0</v>
      </c>
      <c r="I37" s="101">
        <f>+'P3 Ejecucion '!G37</f>
        <v>0</v>
      </c>
      <c r="J37" s="101">
        <f>+'P3 Ejecucion '!H37</f>
        <v>0</v>
      </c>
      <c r="K37" s="101">
        <f>+'P3 Ejecucion '!I37</f>
        <v>0</v>
      </c>
      <c r="L37" s="101">
        <f>+'P3 Ejecucion '!J37</f>
        <v>0</v>
      </c>
      <c r="M37" s="101">
        <f>+'P3 Ejecucion '!K37</f>
        <v>0</v>
      </c>
      <c r="N37" s="101">
        <f>+'P3 Ejecucion '!L37</f>
        <v>0</v>
      </c>
      <c r="O37" s="101">
        <f>+'P3 Ejecucion '!M37</f>
        <v>0</v>
      </c>
      <c r="P37" s="101">
        <f>+'P3 Ejecucion '!N37</f>
        <v>0</v>
      </c>
      <c r="Q37" s="101">
        <f>+'P3 Ejecucion '!O37</f>
        <v>0</v>
      </c>
      <c r="R37" s="102">
        <f t="shared" si="22"/>
        <v>0</v>
      </c>
      <c r="S37" s="25"/>
    </row>
    <row r="38" spans="3:19" x14ac:dyDescent="0.25">
      <c r="C38" s="98" t="s">
        <v>29</v>
      </c>
      <c r="D38" s="99"/>
      <c r="E38" s="100"/>
      <c r="F38" s="101">
        <f>+'P3 Ejecucion '!D38</f>
        <v>0</v>
      </c>
      <c r="G38" s="101">
        <f>+'P3 Ejecucion '!E38</f>
        <v>0</v>
      </c>
      <c r="H38" s="101">
        <f>+'P3 Ejecucion '!F38</f>
        <v>0</v>
      </c>
      <c r="I38" s="101">
        <f>+'P3 Ejecucion '!G38</f>
        <v>0</v>
      </c>
      <c r="J38" s="101">
        <f>+'P3 Ejecucion '!H38</f>
        <v>0</v>
      </c>
      <c r="K38" s="101">
        <f>+'P3 Ejecucion '!I38</f>
        <v>0</v>
      </c>
      <c r="L38" s="101">
        <f>+'P3 Ejecucion '!J38</f>
        <v>0</v>
      </c>
      <c r="M38" s="101">
        <f>+'P3 Ejecucion '!K38</f>
        <v>0</v>
      </c>
      <c r="N38" s="101">
        <f>+'P3 Ejecucion '!L38</f>
        <v>0</v>
      </c>
      <c r="O38" s="101">
        <f>+'P3 Ejecucion '!M38</f>
        <v>0</v>
      </c>
      <c r="P38" s="101">
        <f>+'P3 Ejecucion '!N38</f>
        <v>0</v>
      </c>
      <c r="Q38" s="101">
        <f>+'P3 Ejecucion '!O38</f>
        <v>0</v>
      </c>
      <c r="R38" s="102">
        <f t="shared" si="22"/>
        <v>0</v>
      </c>
      <c r="S38" s="25"/>
    </row>
    <row r="39" spans="3:19" x14ac:dyDescent="0.25">
      <c r="C39" s="98" t="s">
        <v>30</v>
      </c>
      <c r="D39" s="99"/>
      <c r="E39" s="100"/>
      <c r="F39" s="101">
        <f>+'P3 Ejecucion '!D39</f>
        <v>0</v>
      </c>
      <c r="G39" s="101">
        <f>+'P3 Ejecucion '!E39</f>
        <v>0</v>
      </c>
      <c r="H39" s="101">
        <f>+'P3 Ejecucion '!F39</f>
        <v>0</v>
      </c>
      <c r="I39" s="101">
        <f>+'P3 Ejecucion '!G39</f>
        <v>0</v>
      </c>
      <c r="J39" s="101">
        <f>+'P3 Ejecucion '!H39</f>
        <v>0</v>
      </c>
      <c r="K39" s="101">
        <f>+'P3 Ejecucion '!I39</f>
        <v>0</v>
      </c>
      <c r="L39" s="101">
        <f>+'P3 Ejecucion '!J39</f>
        <v>0</v>
      </c>
      <c r="M39" s="101">
        <f>+'P3 Ejecucion '!K39</f>
        <v>0</v>
      </c>
      <c r="N39" s="101">
        <f>+'P3 Ejecucion '!L39</f>
        <v>0</v>
      </c>
      <c r="O39" s="101">
        <f>+'P3 Ejecucion '!M39</f>
        <v>0</v>
      </c>
      <c r="P39" s="101">
        <f>+'P3 Ejecucion '!N39</f>
        <v>0</v>
      </c>
      <c r="Q39" s="101">
        <f>+'P3 Ejecucion '!O39</f>
        <v>0</v>
      </c>
      <c r="R39" s="102">
        <f t="shared" si="22"/>
        <v>0</v>
      </c>
      <c r="S39" s="25"/>
    </row>
    <row r="40" spans="3:19" x14ac:dyDescent="0.25">
      <c r="C40" s="98" t="s">
        <v>31</v>
      </c>
      <c r="D40" s="99"/>
      <c r="E40" s="100"/>
      <c r="F40" s="101">
        <f>+'P3 Ejecucion '!D40</f>
        <v>0</v>
      </c>
      <c r="G40" s="101">
        <f>+'P3 Ejecucion '!E40</f>
        <v>0</v>
      </c>
      <c r="H40" s="101">
        <f>+'P3 Ejecucion '!F40</f>
        <v>0</v>
      </c>
      <c r="I40" s="101">
        <f>+'P3 Ejecucion '!G40</f>
        <v>0</v>
      </c>
      <c r="J40" s="101">
        <f>+'P3 Ejecucion '!H40</f>
        <v>0</v>
      </c>
      <c r="K40" s="101">
        <f>+'P3 Ejecucion '!I40</f>
        <v>0</v>
      </c>
      <c r="L40" s="101">
        <f>+'P3 Ejecucion '!J40</f>
        <v>0</v>
      </c>
      <c r="M40" s="101">
        <f>+'P3 Ejecucion '!K40</f>
        <v>0</v>
      </c>
      <c r="N40" s="101">
        <f>+'P3 Ejecucion '!L40</f>
        <v>0</v>
      </c>
      <c r="O40" s="101">
        <f>+'P3 Ejecucion '!M40</f>
        <v>0</v>
      </c>
      <c r="P40" s="101">
        <f>+'P3 Ejecucion '!N40</f>
        <v>0</v>
      </c>
      <c r="Q40" s="101">
        <f>+'P3 Ejecucion '!O40</f>
        <v>0</v>
      </c>
      <c r="R40" s="102">
        <f t="shared" si="22"/>
        <v>0</v>
      </c>
      <c r="S40" s="25"/>
    </row>
    <row r="41" spans="3:19" x14ac:dyDescent="0.25">
      <c r="C41" s="98" t="s">
        <v>32</v>
      </c>
      <c r="D41" s="99"/>
      <c r="E41" s="100"/>
      <c r="F41" s="101">
        <f>+'P3 Ejecucion '!D41</f>
        <v>0</v>
      </c>
      <c r="G41" s="101">
        <f>+'P3 Ejecucion '!E41</f>
        <v>0</v>
      </c>
      <c r="H41" s="101">
        <f>+'P3 Ejecucion '!F41</f>
        <v>0</v>
      </c>
      <c r="I41" s="101">
        <f>+'P3 Ejecucion '!G41</f>
        <v>0</v>
      </c>
      <c r="J41" s="101">
        <f>+'P3 Ejecucion '!H41</f>
        <v>0</v>
      </c>
      <c r="K41" s="101">
        <f>+'P3 Ejecucion '!I41</f>
        <v>0</v>
      </c>
      <c r="L41" s="101">
        <f>+'P3 Ejecucion '!J41</f>
        <v>0</v>
      </c>
      <c r="M41" s="101">
        <f>+'P3 Ejecucion '!K41</f>
        <v>0</v>
      </c>
      <c r="N41" s="101">
        <f>+'P3 Ejecucion '!L41</f>
        <v>0</v>
      </c>
      <c r="O41" s="101">
        <f>+'P3 Ejecucion '!M41</f>
        <v>0</v>
      </c>
      <c r="P41" s="101">
        <f>+'P3 Ejecucion '!N41</f>
        <v>0</v>
      </c>
      <c r="Q41" s="101">
        <f>+'P3 Ejecucion '!O41</f>
        <v>0</v>
      </c>
      <c r="R41" s="102">
        <f t="shared" si="22"/>
        <v>0</v>
      </c>
      <c r="S41" s="25"/>
    </row>
    <row r="42" spans="3:19" x14ac:dyDescent="0.25">
      <c r="C42" s="98" t="s">
        <v>33</v>
      </c>
      <c r="D42" s="99"/>
      <c r="E42" s="100"/>
      <c r="F42" s="101">
        <f>+'P3 Ejecucion '!D42</f>
        <v>0</v>
      </c>
      <c r="G42" s="101">
        <f>+'P3 Ejecucion '!E42</f>
        <v>0</v>
      </c>
      <c r="H42" s="101">
        <f>+'P3 Ejecucion '!F42</f>
        <v>0</v>
      </c>
      <c r="I42" s="101">
        <f>+'P3 Ejecucion '!G42</f>
        <v>0</v>
      </c>
      <c r="J42" s="101">
        <f>+'P3 Ejecucion '!H42</f>
        <v>0</v>
      </c>
      <c r="K42" s="101">
        <f>+'P3 Ejecucion '!I42</f>
        <v>0</v>
      </c>
      <c r="L42" s="101">
        <f>+'P3 Ejecucion '!J42</f>
        <v>0</v>
      </c>
      <c r="M42" s="101">
        <f>+'P3 Ejecucion '!K42</f>
        <v>0</v>
      </c>
      <c r="N42" s="101">
        <f>+'P3 Ejecucion '!L42</f>
        <v>0</v>
      </c>
      <c r="O42" s="101">
        <f>+'P3 Ejecucion '!M42</f>
        <v>0</v>
      </c>
      <c r="P42" s="101">
        <f>+'P3 Ejecucion '!N42</f>
        <v>0</v>
      </c>
      <c r="Q42" s="101">
        <f>+'P3 Ejecucion '!O42</f>
        <v>0</v>
      </c>
      <c r="R42" s="102">
        <f t="shared" si="22"/>
        <v>0</v>
      </c>
      <c r="S42" s="25"/>
    </row>
    <row r="43" spans="3:19" x14ac:dyDescent="0.25">
      <c r="C43" s="98" t="s">
        <v>34</v>
      </c>
      <c r="D43" s="99"/>
      <c r="E43" s="100"/>
      <c r="F43" s="101">
        <f>+'P3 Ejecucion '!D43</f>
        <v>0</v>
      </c>
      <c r="G43" s="101">
        <f>+'P3 Ejecucion '!E43</f>
        <v>0</v>
      </c>
      <c r="H43" s="101">
        <f>+'P3 Ejecucion '!F43</f>
        <v>0</v>
      </c>
      <c r="I43" s="101">
        <f>+'P3 Ejecucion '!G43</f>
        <v>0</v>
      </c>
      <c r="J43" s="101">
        <f>+'P3 Ejecucion '!H43</f>
        <v>0</v>
      </c>
      <c r="K43" s="101">
        <f>+'P3 Ejecucion '!I43</f>
        <v>0</v>
      </c>
      <c r="L43" s="101">
        <f>+'P3 Ejecucion '!J43</f>
        <v>0</v>
      </c>
      <c r="M43" s="101">
        <f>+'P3 Ejecucion '!K43</f>
        <v>0</v>
      </c>
      <c r="N43" s="101">
        <f>+'P3 Ejecucion '!L43</f>
        <v>0</v>
      </c>
      <c r="O43" s="101">
        <f>+'P3 Ejecucion '!M43</f>
        <v>0</v>
      </c>
      <c r="P43" s="101">
        <f>+'P3 Ejecucion '!N43</f>
        <v>0</v>
      </c>
      <c r="Q43" s="101">
        <f>+'P3 Ejecucion '!O43</f>
        <v>0</v>
      </c>
      <c r="R43" s="102">
        <f t="shared" si="22"/>
        <v>0</v>
      </c>
      <c r="S43" s="25"/>
    </row>
    <row r="44" spans="3:19" x14ac:dyDescent="0.25">
      <c r="C44" s="98" t="s">
        <v>35</v>
      </c>
      <c r="D44" s="95"/>
      <c r="E44" s="100"/>
      <c r="F44" s="101">
        <f>+'P3 Ejecucion '!D44</f>
        <v>0</v>
      </c>
      <c r="G44" s="101">
        <f>+'P3 Ejecucion '!E44</f>
        <v>0</v>
      </c>
      <c r="H44" s="101">
        <f>+'P3 Ejecucion '!F44</f>
        <v>0</v>
      </c>
      <c r="I44" s="101">
        <f>+'P3 Ejecucion '!G44</f>
        <v>0</v>
      </c>
      <c r="J44" s="101">
        <f>+'P3 Ejecucion '!H44</f>
        <v>0</v>
      </c>
      <c r="K44" s="101">
        <f>+'P3 Ejecucion '!I44</f>
        <v>0</v>
      </c>
      <c r="L44" s="101">
        <f>+'P3 Ejecucion '!J44</f>
        <v>0</v>
      </c>
      <c r="M44" s="101">
        <f>+'P3 Ejecucion '!K44</f>
        <v>0</v>
      </c>
      <c r="N44" s="101">
        <f>+'P3 Ejecucion '!L44</f>
        <v>0</v>
      </c>
      <c r="O44" s="101">
        <f>+'P3 Ejecucion '!M44</f>
        <v>0</v>
      </c>
      <c r="P44" s="101">
        <f>+'P3 Ejecucion '!N44</f>
        <v>0</v>
      </c>
      <c r="Q44" s="101">
        <f>+'P3 Ejecucion '!O44</f>
        <v>0</v>
      </c>
      <c r="R44" s="102">
        <f t="shared" si="22"/>
        <v>0</v>
      </c>
      <c r="S44" s="25"/>
    </row>
    <row r="45" spans="3:19" x14ac:dyDescent="0.25">
      <c r="C45" s="94" t="s">
        <v>36</v>
      </c>
      <c r="D45" s="96">
        <f>SUM(D46:D51)</f>
        <v>0</v>
      </c>
      <c r="E45" s="96">
        <f t="shared" ref="E45" si="23">SUM(E46:E51)</f>
        <v>0</v>
      </c>
      <c r="F45" s="96">
        <f>SUM(F46:F51)</f>
        <v>0</v>
      </c>
      <c r="G45" s="96">
        <f t="shared" ref="G45:K45" si="24">SUM(G46:G51)</f>
        <v>0</v>
      </c>
      <c r="H45" s="96">
        <f t="shared" si="24"/>
        <v>0</v>
      </c>
      <c r="I45" s="96">
        <f t="shared" si="24"/>
        <v>0</v>
      </c>
      <c r="J45" s="96">
        <f t="shared" si="24"/>
        <v>0</v>
      </c>
      <c r="K45" s="96">
        <f t="shared" si="24"/>
        <v>0</v>
      </c>
      <c r="L45" s="96">
        <f t="shared" ref="L45:Q45" si="25">SUM(L46:L51)</f>
        <v>0</v>
      </c>
      <c r="M45" s="96">
        <f t="shared" si="25"/>
        <v>0</v>
      </c>
      <c r="N45" s="96">
        <f t="shared" si="25"/>
        <v>0</v>
      </c>
      <c r="O45" s="96">
        <f t="shared" si="25"/>
        <v>0</v>
      </c>
      <c r="P45" s="96">
        <f t="shared" si="25"/>
        <v>0</v>
      </c>
      <c r="Q45" s="96">
        <f t="shared" si="25"/>
        <v>0</v>
      </c>
      <c r="R45" s="102">
        <f t="shared" si="22"/>
        <v>0</v>
      </c>
      <c r="S45" s="25"/>
    </row>
    <row r="46" spans="3:19" x14ac:dyDescent="0.25">
      <c r="C46" s="98" t="s">
        <v>37</v>
      </c>
      <c r="D46" s="99"/>
      <c r="E46" s="100"/>
      <c r="F46" s="101">
        <f>+'P3 Ejecucion '!D46</f>
        <v>0</v>
      </c>
      <c r="G46" s="101">
        <f>+'P3 Ejecucion '!E46</f>
        <v>0</v>
      </c>
      <c r="H46" s="101">
        <f>+'P3 Ejecucion '!F46</f>
        <v>0</v>
      </c>
      <c r="I46" s="101">
        <f>+'P3 Ejecucion '!G46</f>
        <v>0</v>
      </c>
      <c r="J46" s="101">
        <f>+'P3 Ejecucion '!H46</f>
        <v>0</v>
      </c>
      <c r="K46" s="101">
        <f>+'P3 Ejecucion '!I46</f>
        <v>0</v>
      </c>
      <c r="L46" s="101">
        <f>+'P3 Ejecucion '!J46</f>
        <v>0</v>
      </c>
      <c r="M46" s="101">
        <f>+'P3 Ejecucion '!K46</f>
        <v>0</v>
      </c>
      <c r="N46" s="101">
        <f>+'P3 Ejecucion '!L46</f>
        <v>0</v>
      </c>
      <c r="O46" s="101">
        <f>+'P3 Ejecucion '!M46</f>
        <v>0</v>
      </c>
      <c r="P46" s="101">
        <f>+'P3 Ejecucion '!N46</f>
        <v>0</v>
      </c>
      <c r="Q46" s="100">
        <v>0</v>
      </c>
      <c r="R46" s="102">
        <f t="shared" si="22"/>
        <v>0</v>
      </c>
      <c r="S46" s="25"/>
    </row>
    <row r="47" spans="3:19" x14ac:dyDescent="0.25">
      <c r="C47" s="98" t="s">
        <v>38</v>
      </c>
      <c r="D47" s="99"/>
      <c r="E47" s="100"/>
      <c r="F47" s="101">
        <f>+'P3 Ejecucion '!D47</f>
        <v>0</v>
      </c>
      <c r="G47" s="101">
        <f>+'P3 Ejecucion '!E47</f>
        <v>0</v>
      </c>
      <c r="H47" s="101">
        <f>+'P3 Ejecucion '!F47</f>
        <v>0</v>
      </c>
      <c r="I47" s="101">
        <f>+'P3 Ejecucion '!G47</f>
        <v>0</v>
      </c>
      <c r="J47" s="101">
        <f>+'P3 Ejecucion '!H47</f>
        <v>0</v>
      </c>
      <c r="K47" s="101">
        <f>+'P3 Ejecucion '!I47</f>
        <v>0</v>
      </c>
      <c r="L47" s="101">
        <f>+'P3 Ejecucion '!J47</f>
        <v>0</v>
      </c>
      <c r="M47" s="101">
        <f>+'P3 Ejecucion '!K47</f>
        <v>0</v>
      </c>
      <c r="N47" s="101">
        <f>+'P3 Ejecucion '!L47</f>
        <v>0</v>
      </c>
      <c r="O47" s="101">
        <f>+'P3 Ejecucion '!M47</f>
        <v>0</v>
      </c>
      <c r="P47" s="101">
        <f>+'P3 Ejecucion '!N47</f>
        <v>0</v>
      </c>
      <c r="Q47" s="100">
        <v>0</v>
      </c>
      <c r="R47" s="102">
        <f t="shared" si="22"/>
        <v>0</v>
      </c>
      <c r="S47" s="25"/>
    </row>
    <row r="48" spans="3:19" x14ac:dyDescent="0.25">
      <c r="C48" s="98" t="s">
        <v>39</v>
      </c>
      <c r="D48" s="99"/>
      <c r="E48" s="100"/>
      <c r="F48" s="101">
        <f>+'P3 Ejecucion '!D48</f>
        <v>0</v>
      </c>
      <c r="G48" s="101">
        <f>+'P3 Ejecucion '!E48</f>
        <v>0</v>
      </c>
      <c r="H48" s="101">
        <f>+'P3 Ejecucion '!F48</f>
        <v>0</v>
      </c>
      <c r="I48" s="101">
        <f>+'P3 Ejecucion '!G48</f>
        <v>0</v>
      </c>
      <c r="J48" s="101">
        <f>+'P3 Ejecucion '!H48</f>
        <v>0</v>
      </c>
      <c r="K48" s="101">
        <f>+'P3 Ejecucion '!I48</f>
        <v>0</v>
      </c>
      <c r="L48" s="101">
        <f>+'P3 Ejecucion '!J48</f>
        <v>0</v>
      </c>
      <c r="M48" s="101">
        <f>+'P3 Ejecucion '!K48</f>
        <v>0</v>
      </c>
      <c r="N48" s="101">
        <f>+'P3 Ejecucion '!L48</f>
        <v>0</v>
      </c>
      <c r="O48" s="101">
        <f>+'P3 Ejecucion '!M48</f>
        <v>0</v>
      </c>
      <c r="P48" s="101">
        <f>+'P3 Ejecucion '!N48</f>
        <v>0</v>
      </c>
      <c r="Q48" s="100">
        <v>0</v>
      </c>
      <c r="R48" s="102">
        <f t="shared" si="22"/>
        <v>0</v>
      </c>
      <c r="S48" s="25"/>
    </row>
    <row r="49" spans="3:19" x14ac:dyDescent="0.25">
      <c r="C49" s="98" t="s">
        <v>40</v>
      </c>
      <c r="D49" s="99"/>
      <c r="E49" s="100"/>
      <c r="F49" s="101">
        <f>+'P3 Ejecucion '!D49</f>
        <v>0</v>
      </c>
      <c r="G49" s="101">
        <f>+'P3 Ejecucion '!E49</f>
        <v>0</v>
      </c>
      <c r="H49" s="101">
        <f>+'P3 Ejecucion '!F49</f>
        <v>0</v>
      </c>
      <c r="I49" s="101">
        <f>+'P3 Ejecucion '!G49</f>
        <v>0</v>
      </c>
      <c r="J49" s="101">
        <f>+'P3 Ejecucion '!H49</f>
        <v>0</v>
      </c>
      <c r="K49" s="101">
        <f>+'P3 Ejecucion '!I49</f>
        <v>0</v>
      </c>
      <c r="L49" s="101">
        <f>+'P3 Ejecucion '!J49</f>
        <v>0</v>
      </c>
      <c r="M49" s="101">
        <f>+'P3 Ejecucion '!K49</f>
        <v>0</v>
      </c>
      <c r="N49" s="101">
        <f>+'P3 Ejecucion '!L49</f>
        <v>0</v>
      </c>
      <c r="O49" s="101">
        <f>+'P3 Ejecucion '!M49</f>
        <v>0</v>
      </c>
      <c r="P49" s="101">
        <f>+'P3 Ejecucion '!N49</f>
        <v>0</v>
      </c>
      <c r="Q49" s="100">
        <v>0</v>
      </c>
      <c r="R49" s="102">
        <f t="shared" si="22"/>
        <v>0</v>
      </c>
      <c r="S49" s="25"/>
    </row>
    <row r="50" spans="3:19" x14ac:dyDescent="0.25">
      <c r="C50" s="98" t="s">
        <v>41</v>
      </c>
      <c r="D50" s="99"/>
      <c r="E50" s="100"/>
      <c r="F50" s="101">
        <f>+'P3 Ejecucion '!D50</f>
        <v>0</v>
      </c>
      <c r="G50" s="101">
        <f>+'P3 Ejecucion '!E50</f>
        <v>0</v>
      </c>
      <c r="H50" s="101">
        <f>+'P3 Ejecucion '!F50</f>
        <v>0</v>
      </c>
      <c r="I50" s="101">
        <f>+'P3 Ejecucion '!G50</f>
        <v>0</v>
      </c>
      <c r="J50" s="101">
        <f>+'P3 Ejecucion '!H50</f>
        <v>0</v>
      </c>
      <c r="K50" s="101">
        <f>+'P3 Ejecucion '!I50</f>
        <v>0</v>
      </c>
      <c r="L50" s="101">
        <f>+'P3 Ejecucion '!J50</f>
        <v>0</v>
      </c>
      <c r="M50" s="101">
        <f>+'P3 Ejecucion '!K50</f>
        <v>0</v>
      </c>
      <c r="N50" s="101">
        <f>+'P3 Ejecucion '!L50</f>
        <v>0</v>
      </c>
      <c r="O50" s="101">
        <f>+'P3 Ejecucion '!M50</f>
        <v>0</v>
      </c>
      <c r="P50" s="101">
        <f>+'P3 Ejecucion '!N50</f>
        <v>0</v>
      </c>
      <c r="Q50" s="100">
        <v>0</v>
      </c>
      <c r="R50" s="102">
        <f t="shared" si="22"/>
        <v>0</v>
      </c>
      <c r="S50" s="25"/>
    </row>
    <row r="51" spans="3:19" x14ac:dyDescent="0.25">
      <c r="C51" s="98" t="s">
        <v>42</v>
      </c>
      <c r="D51" s="99"/>
      <c r="E51" s="100"/>
      <c r="F51" s="101">
        <f>+'P3 Ejecucion '!D51</f>
        <v>0</v>
      </c>
      <c r="G51" s="101">
        <f>+'P3 Ejecucion '!E51</f>
        <v>0</v>
      </c>
      <c r="H51" s="101">
        <f>+'P3 Ejecucion '!F51</f>
        <v>0</v>
      </c>
      <c r="I51" s="101">
        <f>+'P3 Ejecucion '!G51</f>
        <v>0</v>
      </c>
      <c r="J51" s="101">
        <f>+'P3 Ejecucion '!H51</f>
        <v>0</v>
      </c>
      <c r="K51" s="101">
        <f>+'P3 Ejecucion '!I51</f>
        <v>0</v>
      </c>
      <c r="L51" s="101">
        <f>+'P3 Ejecucion '!J51</f>
        <v>0</v>
      </c>
      <c r="M51" s="101">
        <f>+'P3 Ejecucion '!K51</f>
        <v>0</v>
      </c>
      <c r="N51" s="101">
        <f>+'P3 Ejecucion '!L51</f>
        <v>0</v>
      </c>
      <c r="O51" s="101">
        <f>+'P3 Ejecucion '!M51</f>
        <v>0</v>
      </c>
      <c r="P51" s="101">
        <f>+'P3 Ejecucion '!N51</f>
        <v>0</v>
      </c>
      <c r="Q51" s="100">
        <v>0</v>
      </c>
      <c r="R51" s="102">
        <f t="shared" si="22"/>
        <v>0</v>
      </c>
      <c r="S51" s="25"/>
    </row>
    <row r="52" spans="3:19" x14ac:dyDescent="0.25">
      <c r="C52" s="94" t="s">
        <v>43</v>
      </c>
      <c r="D52" s="95">
        <f>SUM(D53:D61)</f>
        <v>38217644.909999996</v>
      </c>
      <c r="E52" s="96">
        <f>SUM(E53:E61)</f>
        <v>0</v>
      </c>
      <c r="F52" s="96">
        <f t="shared" ref="F52:Q52" si="26">SUM(F53:F61)</f>
        <v>0</v>
      </c>
      <c r="G52" s="96">
        <f t="shared" si="26"/>
        <v>178862.2</v>
      </c>
      <c r="H52" s="96">
        <f t="shared" si="26"/>
        <v>507781.75</v>
      </c>
      <c r="I52" s="96">
        <f t="shared" si="26"/>
        <v>293862.48</v>
      </c>
      <c r="J52" s="96">
        <f t="shared" si="26"/>
        <v>1028136.12</v>
      </c>
      <c r="K52" s="96">
        <f t="shared" si="26"/>
        <v>736919.32000000007</v>
      </c>
      <c r="L52" s="96">
        <f t="shared" si="26"/>
        <v>1973882.9400000002</v>
      </c>
      <c r="M52" s="96">
        <f t="shared" si="26"/>
        <v>569087.21</v>
      </c>
      <c r="N52" s="96">
        <f t="shared" si="26"/>
        <v>1180908.92</v>
      </c>
      <c r="O52" s="96">
        <f t="shared" si="26"/>
        <v>1645409.3</v>
      </c>
      <c r="P52" s="96">
        <f t="shared" si="26"/>
        <v>4239572.5299999993</v>
      </c>
      <c r="Q52" s="96">
        <f t="shared" si="26"/>
        <v>2138211.1799999997</v>
      </c>
      <c r="R52" s="93">
        <f>SUM(F52:Q52)</f>
        <v>14492633.949999999</v>
      </c>
      <c r="S52" s="25"/>
    </row>
    <row r="53" spans="3:19" x14ac:dyDescent="0.25">
      <c r="C53" s="98" t="s">
        <v>44</v>
      </c>
      <c r="D53" s="99">
        <v>7188756.1699999999</v>
      </c>
      <c r="E53" s="100"/>
      <c r="F53" s="101">
        <f>+'P3 Ejecucion '!D53</f>
        <v>0</v>
      </c>
      <c r="G53" s="101">
        <f>+'P3 Ejecucion '!E53</f>
        <v>44000</v>
      </c>
      <c r="H53" s="101">
        <f>+'P3 Ejecucion '!F53</f>
        <v>356970.37</v>
      </c>
      <c r="I53" s="101">
        <f>+'P3 Ejecucion '!G53</f>
        <v>36108</v>
      </c>
      <c r="J53" s="101">
        <f>+'P3 Ejecucion '!H53</f>
        <v>715788</v>
      </c>
      <c r="K53" s="101">
        <f>+'P3 Ejecucion '!I53</f>
        <v>326183.45</v>
      </c>
      <c r="L53" s="101">
        <f>+'P3 Ejecucion '!J53</f>
        <v>1039773.5</v>
      </c>
      <c r="M53" s="101">
        <f>+'P3 Ejecucion '!K53</f>
        <v>366080.01</v>
      </c>
      <c r="N53" s="101">
        <f>+'P3 Ejecucion '!L53</f>
        <v>115999.9</v>
      </c>
      <c r="O53" s="101">
        <f>+'P3 Ejecucion '!M53</f>
        <v>691120.05</v>
      </c>
      <c r="P53" s="101">
        <f>+'P3 Ejecucion '!N53</f>
        <v>103411.3</v>
      </c>
      <c r="Q53" s="101">
        <f>+'P3 Ejecucion '!O53</f>
        <v>765610.61</v>
      </c>
      <c r="R53" s="102">
        <f t="shared" ref="R53:R59" si="27">SUM(F53:Q53)</f>
        <v>4561045.1900000004</v>
      </c>
      <c r="S53" s="25"/>
    </row>
    <row r="54" spans="3:19" x14ac:dyDescent="0.25">
      <c r="C54" s="98" t="s">
        <v>45</v>
      </c>
      <c r="D54" s="99">
        <v>666180</v>
      </c>
      <c r="E54" s="100"/>
      <c r="F54" s="101">
        <f>+'P3 Ejecucion '!D54</f>
        <v>0</v>
      </c>
      <c r="G54" s="101">
        <f>+'P3 Ejecucion '!E54</f>
        <v>0</v>
      </c>
      <c r="H54" s="101">
        <f>+'P3 Ejecucion '!F54</f>
        <v>0</v>
      </c>
      <c r="I54" s="101">
        <f>+'P3 Ejecucion '!G54</f>
        <v>0</v>
      </c>
      <c r="J54" s="101">
        <f>+'P3 Ejecucion '!H54</f>
        <v>0</v>
      </c>
      <c r="K54" s="101">
        <f>+'P3 Ejecucion '!I54</f>
        <v>0</v>
      </c>
      <c r="L54" s="101">
        <f>+'P3 Ejecucion '!J54</f>
        <v>0</v>
      </c>
      <c r="M54" s="101">
        <f>+'P3 Ejecucion '!K54</f>
        <v>0</v>
      </c>
      <c r="N54" s="101">
        <f>+'P3 Ejecucion '!L54</f>
        <v>18664.28</v>
      </c>
      <c r="O54" s="101">
        <f>+'P3 Ejecucion '!M54</f>
        <v>0</v>
      </c>
      <c r="P54" s="101">
        <f>+'P3 Ejecucion '!N54</f>
        <v>0</v>
      </c>
      <c r="Q54" s="101">
        <f>+'P3 Ejecucion '!O54</f>
        <v>93852.22</v>
      </c>
      <c r="R54" s="102">
        <f t="shared" si="27"/>
        <v>112516.5</v>
      </c>
      <c r="S54" s="25"/>
    </row>
    <row r="55" spans="3:19" x14ac:dyDescent="0.25">
      <c r="C55" s="98" t="s">
        <v>46</v>
      </c>
      <c r="D55" s="99">
        <v>21403358.739999998</v>
      </c>
      <c r="E55" s="100"/>
      <c r="F55" s="101">
        <f>+'P3 Ejecucion '!D55</f>
        <v>0</v>
      </c>
      <c r="G55" s="101">
        <f>+'P3 Ejecucion '!E55</f>
        <v>53100</v>
      </c>
      <c r="H55" s="101">
        <f>+'P3 Ejecucion '!F55</f>
        <v>150811.38</v>
      </c>
      <c r="I55" s="101">
        <f>+'P3 Ejecucion '!G55</f>
        <v>231322.48</v>
      </c>
      <c r="J55" s="101">
        <f>+'P3 Ejecucion '!H55</f>
        <v>0</v>
      </c>
      <c r="K55" s="101">
        <f>+'P3 Ejecucion '!I55</f>
        <v>410735.87</v>
      </c>
      <c r="L55" s="101">
        <f>+'P3 Ejecucion '!J55</f>
        <v>116975.03999999999</v>
      </c>
      <c r="M55" s="101">
        <f>+'P3 Ejecucion '!K55</f>
        <v>203007.2</v>
      </c>
      <c r="N55" s="101">
        <f>+'P3 Ejecucion '!L55</f>
        <v>893549.1</v>
      </c>
      <c r="O55" s="101">
        <f>+'P3 Ejecucion '!M55</f>
        <v>163689.25</v>
      </c>
      <c r="P55" s="101">
        <f>+'P3 Ejecucion '!N55</f>
        <v>4000249.09</v>
      </c>
      <c r="Q55" s="101">
        <f>+'P3 Ejecucion '!O55</f>
        <v>410480.68</v>
      </c>
      <c r="R55" s="102">
        <f t="shared" si="27"/>
        <v>6633920.0899999999</v>
      </c>
      <c r="S55" s="25"/>
    </row>
    <row r="56" spans="3:19" x14ac:dyDescent="0.25">
      <c r="C56" s="98" t="s">
        <v>47</v>
      </c>
      <c r="D56" s="99">
        <v>0</v>
      </c>
      <c r="E56" s="100"/>
      <c r="F56" s="101">
        <f>+'P3 Ejecucion '!D56</f>
        <v>0</v>
      </c>
      <c r="G56" s="101">
        <f>+'P3 Ejecucion '!E56</f>
        <v>0</v>
      </c>
      <c r="H56" s="101">
        <f>+'P3 Ejecucion '!F56</f>
        <v>0</v>
      </c>
      <c r="I56" s="101">
        <f>+'P3 Ejecucion '!G56</f>
        <v>0</v>
      </c>
      <c r="J56" s="101">
        <f>+'P3 Ejecucion '!H56</f>
        <v>0</v>
      </c>
      <c r="K56" s="101">
        <f>+'P3 Ejecucion '!I56</f>
        <v>0</v>
      </c>
      <c r="L56" s="101">
        <f>+'P3 Ejecucion '!J56</f>
        <v>0</v>
      </c>
      <c r="M56" s="101">
        <f>+'P3 Ejecucion '!K56</f>
        <v>0</v>
      </c>
      <c r="N56" s="101">
        <f>+'P3 Ejecucion '!L56</f>
        <v>0</v>
      </c>
      <c r="O56" s="101">
        <f>+'P3 Ejecucion '!M56</f>
        <v>0</v>
      </c>
      <c r="P56" s="101">
        <f>+'P3 Ejecucion '!N56</f>
        <v>0</v>
      </c>
      <c r="Q56" s="101">
        <f>+'P3 Ejecucion '!O56</f>
        <v>0</v>
      </c>
      <c r="R56" s="102">
        <f t="shared" si="27"/>
        <v>0</v>
      </c>
      <c r="S56" s="25"/>
    </row>
    <row r="57" spans="3:19" x14ac:dyDescent="0.25">
      <c r="C57" s="98" t="s">
        <v>48</v>
      </c>
      <c r="D57" s="99">
        <v>6099350</v>
      </c>
      <c r="E57" s="100"/>
      <c r="F57" s="101">
        <f>+'P3 Ejecucion '!D57</f>
        <v>0</v>
      </c>
      <c r="G57" s="101">
        <f>+'P3 Ejecucion '!E57</f>
        <v>0</v>
      </c>
      <c r="H57" s="101">
        <f>+'P3 Ejecucion '!F57</f>
        <v>0</v>
      </c>
      <c r="I57" s="101">
        <f>+'P3 Ejecucion '!G57</f>
        <v>0</v>
      </c>
      <c r="J57" s="101">
        <f>+'P3 Ejecucion '!H57</f>
        <v>4956</v>
      </c>
      <c r="K57" s="101">
        <f>+'P3 Ejecucion '!I57</f>
        <v>0</v>
      </c>
      <c r="L57" s="101">
        <f>+'P3 Ejecucion '!J57</f>
        <v>791600.64000000001</v>
      </c>
      <c r="M57" s="101">
        <f>+'P3 Ejecucion '!K57</f>
        <v>0</v>
      </c>
      <c r="N57" s="101">
        <f>+'P3 Ejecucion '!L57</f>
        <v>105846</v>
      </c>
      <c r="O57" s="101">
        <f>+'P3 Ejecucion '!M57</f>
        <v>790600</v>
      </c>
      <c r="P57" s="101">
        <f>+'P3 Ejecucion '!N57</f>
        <v>135912.14000000001</v>
      </c>
      <c r="Q57" s="101">
        <f>+'P3 Ejecucion '!O57</f>
        <v>49969.41</v>
      </c>
      <c r="R57" s="102">
        <f t="shared" si="27"/>
        <v>1878884.1900000002</v>
      </c>
      <c r="S57" s="25"/>
    </row>
    <row r="58" spans="3:19" x14ac:dyDescent="0.25">
      <c r="C58" s="98" t="s">
        <v>49</v>
      </c>
      <c r="D58" s="99">
        <v>210000</v>
      </c>
      <c r="E58" s="100"/>
      <c r="F58" s="101">
        <f>+'P3 Ejecucion '!D58</f>
        <v>0</v>
      </c>
      <c r="G58" s="101">
        <f>+'P3 Ejecucion '!E58</f>
        <v>0</v>
      </c>
      <c r="H58" s="101">
        <f>+'P3 Ejecucion '!F58</f>
        <v>0</v>
      </c>
      <c r="I58" s="101">
        <f>+'P3 Ejecucion '!G58</f>
        <v>26432</v>
      </c>
      <c r="J58" s="101">
        <f>+'P3 Ejecucion '!H58</f>
        <v>106379.12</v>
      </c>
      <c r="K58" s="101">
        <f>+'P3 Ejecucion '!I58</f>
        <v>0</v>
      </c>
      <c r="L58" s="101">
        <f>+'P3 Ejecucion '!J58</f>
        <v>25533.759999999998</v>
      </c>
      <c r="M58" s="101">
        <f>+'P3 Ejecucion '!K58</f>
        <v>0</v>
      </c>
      <c r="N58" s="101">
        <f>+'P3 Ejecucion '!L58</f>
        <v>46849.64</v>
      </c>
      <c r="O58" s="101">
        <f>+'P3 Ejecucion '!M58</f>
        <v>0</v>
      </c>
      <c r="P58" s="101">
        <f>+'P3 Ejecucion '!N58</f>
        <v>0</v>
      </c>
      <c r="Q58" s="101">
        <f>+'P3 Ejecucion '!O58</f>
        <v>146998.26</v>
      </c>
      <c r="R58" s="102">
        <f t="shared" si="27"/>
        <v>352192.78</v>
      </c>
      <c r="S58" s="25"/>
    </row>
    <row r="59" spans="3:19" x14ac:dyDescent="0.25">
      <c r="C59" s="98" t="s">
        <v>50</v>
      </c>
      <c r="D59" s="99">
        <v>2650000</v>
      </c>
      <c r="E59" s="100"/>
      <c r="F59" s="101">
        <f>+'P3 Ejecucion '!D59</f>
        <v>0</v>
      </c>
      <c r="G59" s="101">
        <f>+'P3 Ejecucion '!E59</f>
        <v>0</v>
      </c>
      <c r="H59" s="101">
        <f>+'P3 Ejecucion '!F59</f>
        <v>0</v>
      </c>
      <c r="I59" s="101">
        <f>+'P3 Ejecucion '!G59</f>
        <v>0</v>
      </c>
      <c r="J59" s="101">
        <f>+'P3 Ejecucion '!H59</f>
        <v>0</v>
      </c>
      <c r="K59" s="101">
        <f>+'P3 Ejecucion '!I59</f>
        <v>0</v>
      </c>
      <c r="L59" s="101">
        <f>+'P3 Ejecucion '!J59</f>
        <v>0</v>
      </c>
      <c r="M59" s="101">
        <f>+'P3 Ejecucion '!K59</f>
        <v>0</v>
      </c>
      <c r="N59" s="101">
        <f>+'P3 Ejecucion '!L59</f>
        <v>0</v>
      </c>
      <c r="O59" s="101">
        <f>+'P3 Ejecucion '!M59</f>
        <v>0</v>
      </c>
      <c r="P59" s="101">
        <f>+'P3 Ejecucion '!N59</f>
        <v>0</v>
      </c>
      <c r="Q59" s="101">
        <f>+'P3 Ejecucion '!O59</f>
        <v>0</v>
      </c>
      <c r="R59" s="102">
        <f t="shared" si="27"/>
        <v>0</v>
      </c>
      <c r="S59" s="25"/>
    </row>
    <row r="60" spans="3:19" x14ac:dyDescent="0.25">
      <c r="C60" s="98" t="s">
        <v>51</v>
      </c>
      <c r="D60" s="99">
        <v>0</v>
      </c>
      <c r="E60" s="100"/>
      <c r="F60" s="101">
        <f>+'P3 Ejecucion '!D60</f>
        <v>0</v>
      </c>
      <c r="G60" s="101">
        <f>+'P3 Ejecucion '!E60</f>
        <v>81762.2</v>
      </c>
      <c r="H60" s="101">
        <f>+'P3 Ejecucion '!F60</f>
        <v>0</v>
      </c>
      <c r="I60" s="101">
        <f>+'P3 Ejecucion '!G60</f>
        <v>0</v>
      </c>
      <c r="J60" s="101">
        <f>+'P3 Ejecucion '!H60</f>
        <v>0</v>
      </c>
      <c r="K60" s="101">
        <f>+'P3 Ejecucion '!I60</f>
        <v>0</v>
      </c>
      <c r="L60" s="101">
        <f>+'P3 Ejecucion '!J60</f>
        <v>0</v>
      </c>
      <c r="M60" s="101">
        <f>+'P3 Ejecucion '!K60</f>
        <v>0</v>
      </c>
      <c r="N60" s="101">
        <f>+'P3 Ejecucion '!L60</f>
        <v>0</v>
      </c>
      <c r="O60" s="101">
        <f>+'P3 Ejecucion '!M60</f>
        <v>0</v>
      </c>
      <c r="P60" s="101">
        <f>+'P3 Ejecucion '!N60</f>
        <v>0</v>
      </c>
      <c r="Q60" s="101">
        <f>+'P3 Ejecucion '!O60</f>
        <v>671300</v>
      </c>
      <c r="R60" s="102">
        <f>SUM(F60:Q60)</f>
        <v>753062.2</v>
      </c>
      <c r="S60" s="25"/>
    </row>
    <row r="61" spans="3:19" x14ac:dyDescent="0.25">
      <c r="C61" s="98" t="s">
        <v>52</v>
      </c>
      <c r="D61" s="99">
        <v>0</v>
      </c>
      <c r="E61" s="100"/>
      <c r="F61" s="101">
        <f>+'P3 Ejecucion '!D61</f>
        <v>0</v>
      </c>
      <c r="G61" s="101">
        <f>+'P3 Ejecucion '!E61</f>
        <v>0</v>
      </c>
      <c r="H61" s="101">
        <f>+'P3 Ejecucion '!F61</f>
        <v>0</v>
      </c>
      <c r="I61" s="101">
        <f>+'P3 Ejecucion '!G61</f>
        <v>0</v>
      </c>
      <c r="J61" s="101">
        <f>+'P3 Ejecucion '!H61</f>
        <v>201013</v>
      </c>
      <c r="K61" s="101">
        <f>+'P3 Ejecucion '!I61</f>
        <v>0</v>
      </c>
      <c r="L61" s="101">
        <f>+'P3 Ejecucion '!J61</f>
        <v>0</v>
      </c>
      <c r="M61" s="101">
        <f>+'P3 Ejecucion '!K61</f>
        <v>0</v>
      </c>
      <c r="N61" s="101">
        <f>+'P3 Ejecucion '!L61</f>
        <v>0</v>
      </c>
      <c r="O61" s="101">
        <f>+'P3 Ejecucion '!M61</f>
        <v>0</v>
      </c>
      <c r="P61" s="101">
        <f>+'P3 Ejecucion '!N61</f>
        <v>0</v>
      </c>
      <c r="Q61" s="101">
        <f>+'P3 Ejecucion '!O61</f>
        <v>0</v>
      </c>
      <c r="R61" s="102">
        <f t="shared" ref="R61:R82" si="28">SUM(F61:Q61)</f>
        <v>201013</v>
      </c>
      <c r="S61" s="25"/>
    </row>
    <row r="62" spans="3:19" x14ac:dyDescent="0.25">
      <c r="C62" s="94" t="s">
        <v>53</v>
      </c>
      <c r="D62" s="95">
        <f>SUM(D63:D66)</f>
        <v>0</v>
      </c>
      <c r="E62" s="96"/>
      <c r="F62" s="101"/>
      <c r="G62" s="101"/>
      <c r="H62" s="101"/>
      <c r="I62" s="101"/>
      <c r="J62" s="101"/>
      <c r="K62" s="101"/>
      <c r="L62" s="101"/>
      <c r="M62" s="65"/>
      <c r="N62" s="65"/>
      <c r="O62" s="101"/>
      <c r="P62" s="65"/>
      <c r="Q62" s="65"/>
      <c r="R62" s="102">
        <f t="shared" si="28"/>
        <v>0</v>
      </c>
      <c r="S62" s="25"/>
    </row>
    <row r="63" spans="3:19" x14ac:dyDescent="0.25">
      <c r="C63" s="98" t="s">
        <v>54</v>
      </c>
      <c r="D63" s="99">
        <v>0</v>
      </c>
      <c r="E63" s="100"/>
      <c r="F63" s="101"/>
      <c r="G63" s="101"/>
      <c r="H63" s="101"/>
      <c r="I63" s="101"/>
      <c r="J63" s="101"/>
      <c r="K63" s="101"/>
      <c r="L63" s="101"/>
      <c r="M63" s="65"/>
      <c r="N63" s="65"/>
      <c r="O63" s="65"/>
      <c r="P63" s="65"/>
      <c r="Q63" s="65"/>
      <c r="R63" s="102">
        <f t="shared" si="28"/>
        <v>0</v>
      </c>
      <c r="S63" s="25"/>
    </row>
    <row r="64" spans="3:19" x14ac:dyDescent="0.25">
      <c r="C64" s="98" t="s">
        <v>55</v>
      </c>
      <c r="D64" s="99"/>
      <c r="E64" s="100"/>
      <c r="F64" s="101"/>
      <c r="G64" s="101"/>
      <c r="H64" s="101"/>
      <c r="I64" s="101"/>
      <c r="J64" s="101"/>
      <c r="K64" s="101"/>
      <c r="L64" s="101"/>
      <c r="M64" s="65"/>
      <c r="N64" s="65"/>
      <c r="O64" s="65"/>
      <c r="P64" s="65"/>
      <c r="Q64" s="65"/>
      <c r="R64" s="102">
        <f t="shared" si="28"/>
        <v>0</v>
      </c>
      <c r="S64" s="25"/>
    </row>
    <row r="65" spans="3:19" x14ac:dyDescent="0.25">
      <c r="C65" s="98" t="s">
        <v>56</v>
      </c>
      <c r="D65" s="99"/>
      <c r="E65" s="100"/>
      <c r="F65" s="101"/>
      <c r="G65" s="101"/>
      <c r="H65" s="101"/>
      <c r="I65" s="101"/>
      <c r="J65" s="101"/>
      <c r="K65" s="101"/>
      <c r="L65" s="101"/>
      <c r="M65" s="65"/>
      <c r="N65" s="65"/>
      <c r="O65" s="65"/>
      <c r="P65" s="65"/>
      <c r="Q65" s="65"/>
      <c r="R65" s="102">
        <f t="shared" si="28"/>
        <v>0</v>
      </c>
      <c r="S65" s="25"/>
    </row>
    <row r="66" spans="3:19" x14ac:dyDescent="0.25">
      <c r="C66" s="98" t="s">
        <v>57</v>
      </c>
      <c r="D66" s="99"/>
      <c r="E66" s="100"/>
      <c r="F66" s="101"/>
      <c r="G66" s="101"/>
      <c r="H66" s="101"/>
      <c r="I66" s="101"/>
      <c r="J66" s="101"/>
      <c r="K66" s="101"/>
      <c r="L66" s="101"/>
      <c r="M66" s="65"/>
      <c r="N66" s="65"/>
      <c r="O66" s="65"/>
      <c r="P66" s="65"/>
      <c r="Q66" s="65"/>
      <c r="R66" s="102">
        <f t="shared" si="28"/>
        <v>0</v>
      </c>
      <c r="S66" s="25"/>
    </row>
    <row r="67" spans="3:19" x14ac:dyDescent="0.25">
      <c r="C67" s="94" t="s">
        <v>58</v>
      </c>
      <c r="D67" s="95">
        <f>SUM(D68:D69)</f>
        <v>0</v>
      </c>
      <c r="E67" s="96"/>
      <c r="F67" s="101"/>
      <c r="G67" s="101"/>
      <c r="H67" s="101"/>
      <c r="I67" s="101"/>
      <c r="J67" s="101"/>
      <c r="K67" s="101"/>
      <c r="L67" s="101"/>
      <c r="M67" s="65"/>
      <c r="N67" s="65"/>
      <c r="O67" s="65"/>
      <c r="P67" s="65"/>
      <c r="Q67" s="65"/>
      <c r="R67" s="102">
        <f t="shared" si="28"/>
        <v>0</v>
      </c>
      <c r="S67" s="25"/>
    </row>
    <row r="68" spans="3:19" x14ac:dyDescent="0.25">
      <c r="C68" s="98" t="s">
        <v>59</v>
      </c>
      <c r="D68" s="99"/>
      <c r="E68" s="100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102">
        <f t="shared" si="28"/>
        <v>0</v>
      </c>
      <c r="S68" s="25"/>
    </row>
    <row r="69" spans="3:19" x14ac:dyDescent="0.25">
      <c r="C69" s="98" t="s">
        <v>60</v>
      </c>
      <c r="D69" s="99"/>
      <c r="E69" s="100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02">
        <f t="shared" si="28"/>
        <v>0</v>
      </c>
      <c r="S69" s="25"/>
    </row>
    <row r="70" spans="3:19" x14ac:dyDescent="0.25">
      <c r="C70" s="94" t="s">
        <v>61</v>
      </c>
      <c r="D70" s="95">
        <f>SUM(D71:D73)</f>
        <v>0</v>
      </c>
      <c r="E70" s="96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102">
        <f t="shared" si="28"/>
        <v>0</v>
      </c>
      <c r="S70" s="25"/>
    </row>
    <row r="71" spans="3:19" x14ac:dyDescent="0.25">
      <c r="C71" s="98" t="s">
        <v>62</v>
      </c>
      <c r="D71" s="99"/>
      <c r="E71" s="100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102">
        <f t="shared" si="28"/>
        <v>0</v>
      </c>
      <c r="S71" s="25"/>
    </row>
    <row r="72" spans="3:19" x14ac:dyDescent="0.25">
      <c r="C72" s="98" t="s">
        <v>63</v>
      </c>
      <c r="D72" s="99"/>
      <c r="E72" s="100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102">
        <f t="shared" si="28"/>
        <v>0</v>
      </c>
      <c r="S72" s="25"/>
    </row>
    <row r="73" spans="3:19" x14ac:dyDescent="0.25">
      <c r="C73" s="98" t="s">
        <v>64</v>
      </c>
      <c r="D73" s="99"/>
      <c r="E73" s="100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102">
        <f t="shared" si="28"/>
        <v>0</v>
      </c>
      <c r="S73" s="25"/>
    </row>
    <row r="74" spans="3:19" x14ac:dyDescent="0.25">
      <c r="C74" s="92" t="s">
        <v>67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102">
        <f t="shared" si="28"/>
        <v>0</v>
      </c>
      <c r="S74" s="25"/>
    </row>
    <row r="75" spans="3:19" x14ac:dyDescent="0.25">
      <c r="C75" s="94" t="s">
        <v>68</v>
      </c>
      <c r="D75" s="96"/>
      <c r="E75" s="96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102">
        <f t="shared" si="28"/>
        <v>0</v>
      </c>
      <c r="S75" s="25"/>
    </row>
    <row r="76" spans="3:19" x14ac:dyDescent="0.25">
      <c r="C76" s="98" t="s">
        <v>69</v>
      </c>
      <c r="D76" s="100"/>
      <c r="E76" s="100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102">
        <f t="shared" si="28"/>
        <v>0</v>
      </c>
      <c r="S76" s="25"/>
    </row>
    <row r="77" spans="3:19" x14ac:dyDescent="0.25">
      <c r="C77" s="98" t="s">
        <v>70</v>
      </c>
      <c r="D77" s="100"/>
      <c r="E77" s="100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102">
        <f t="shared" si="28"/>
        <v>0</v>
      </c>
      <c r="S77" s="25"/>
    </row>
    <row r="78" spans="3:19" x14ac:dyDescent="0.25">
      <c r="C78" s="94" t="s">
        <v>71</v>
      </c>
      <c r="D78" s="96"/>
      <c r="E78" s="96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102">
        <f t="shared" si="28"/>
        <v>0</v>
      </c>
      <c r="S78" s="25"/>
    </row>
    <row r="79" spans="3:19" x14ac:dyDescent="0.25">
      <c r="C79" s="98" t="s">
        <v>72</v>
      </c>
      <c r="D79" s="100"/>
      <c r="E79" s="100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102">
        <f t="shared" si="28"/>
        <v>0</v>
      </c>
      <c r="S79" s="25"/>
    </row>
    <row r="80" spans="3:19" x14ac:dyDescent="0.25">
      <c r="C80" s="98" t="s">
        <v>73</v>
      </c>
      <c r="D80" s="100"/>
      <c r="E80" s="100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102">
        <f t="shared" si="28"/>
        <v>0</v>
      </c>
      <c r="S80" s="25"/>
    </row>
    <row r="81" spans="3:19" x14ac:dyDescent="0.25">
      <c r="C81" s="94" t="s">
        <v>74</v>
      </c>
      <c r="D81" s="96"/>
      <c r="E81" s="96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102">
        <f t="shared" si="28"/>
        <v>0</v>
      </c>
      <c r="S81" s="25"/>
    </row>
    <row r="82" spans="3:19" x14ac:dyDescent="0.25">
      <c r="C82" s="5" t="s">
        <v>75</v>
      </c>
      <c r="D82" s="6"/>
      <c r="E82" s="6"/>
      <c r="R82" s="25">
        <f t="shared" si="28"/>
        <v>0</v>
      </c>
      <c r="S82" s="25"/>
    </row>
    <row r="83" spans="3:19" x14ac:dyDescent="0.25">
      <c r="C83" s="10" t="s">
        <v>65</v>
      </c>
      <c r="D83" s="9">
        <f>D10+D16+D26+D36+D45+D52+D62+D67+D70</f>
        <v>1254783844.8500001</v>
      </c>
      <c r="E83" s="9">
        <f t="shared" ref="E83:Q83" si="29">E10+E16+E26+E36+E45+E52+E62+E67+E70</f>
        <v>0</v>
      </c>
      <c r="F83" s="9">
        <f t="shared" si="29"/>
        <v>61398653.989999995</v>
      </c>
      <c r="G83" s="9">
        <f t="shared" si="29"/>
        <v>75675845.680000007</v>
      </c>
      <c r="H83" s="9">
        <f t="shared" si="29"/>
        <v>71354151.25</v>
      </c>
      <c r="I83" s="9">
        <f t="shared" si="29"/>
        <v>93228361.290000007</v>
      </c>
      <c r="J83" s="9">
        <f t="shared" si="29"/>
        <v>71673301.25</v>
      </c>
      <c r="K83" s="9">
        <f t="shared" si="29"/>
        <v>73531329.719999999</v>
      </c>
      <c r="L83" s="9">
        <f t="shared" si="29"/>
        <v>78743688.109999985</v>
      </c>
      <c r="M83" s="9">
        <f t="shared" si="29"/>
        <v>92112489.98999998</v>
      </c>
      <c r="N83" s="9">
        <f t="shared" si="29"/>
        <v>81964432.060000002</v>
      </c>
      <c r="O83" s="9">
        <f t="shared" si="29"/>
        <v>73303298.50999999</v>
      </c>
      <c r="P83" s="9">
        <f t="shared" si="29"/>
        <v>145115205.91</v>
      </c>
      <c r="Q83" s="9">
        <f t="shared" si="29"/>
        <v>87061301.51000002</v>
      </c>
      <c r="R83" s="9">
        <f>R10+R16+R26+R36+R45+R52+R62+R67+R70</f>
        <v>1005162059.2700001</v>
      </c>
    </row>
    <row r="84" spans="3:19" x14ac:dyDescent="0.25">
      <c r="F84" s="49"/>
      <c r="G84" s="49"/>
      <c r="H84" s="49"/>
      <c r="I84" s="49"/>
      <c r="J84" s="49"/>
      <c r="K84" s="49"/>
      <c r="L84" s="49"/>
      <c r="M84" s="49"/>
      <c r="N84" s="49"/>
    </row>
    <row r="86" spans="3:19" x14ac:dyDescent="0.25">
      <c r="D86" s="21"/>
    </row>
    <row r="87" spans="3:19" ht="15.75" thickBot="1" x14ac:dyDescent="0.3"/>
    <row r="88" spans="3:19" x14ac:dyDescent="0.25">
      <c r="C88" s="63" t="s">
        <v>111</v>
      </c>
      <c r="D88" s="64"/>
      <c r="E88" s="65"/>
      <c r="F88" s="65"/>
      <c r="I88" s="66"/>
      <c r="J88" s="66"/>
      <c r="K88" s="66"/>
      <c r="M88" s="66"/>
      <c r="N88" s="66"/>
      <c r="O88" s="66"/>
      <c r="P88" s="66"/>
      <c r="Q88" s="66"/>
      <c r="R88" s="66"/>
    </row>
    <row r="89" spans="3:19" ht="19.5" thickBot="1" x14ac:dyDescent="0.35">
      <c r="C89" s="67" t="s">
        <v>112</v>
      </c>
      <c r="D89" s="68"/>
      <c r="E89" s="65"/>
      <c r="F89" s="65"/>
      <c r="I89" s="66"/>
      <c r="J89" s="69"/>
      <c r="K89" s="69"/>
      <c r="M89" s="69"/>
      <c r="N89" s="69"/>
      <c r="O89" s="69"/>
      <c r="P89" s="69"/>
      <c r="Q89" s="69"/>
      <c r="R89" s="69"/>
    </row>
    <row r="90" spans="3:19" ht="18.75" x14ac:dyDescent="0.3">
      <c r="C90" s="70" t="s">
        <v>113</v>
      </c>
      <c r="D90" s="64"/>
      <c r="E90" s="65"/>
      <c r="F90" s="65"/>
      <c r="I90" s="71" t="s">
        <v>109</v>
      </c>
      <c r="J90" s="71"/>
      <c r="K90" s="71"/>
      <c r="M90" s="72"/>
      <c r="N90" s="72"/>
      <c r="O90" s="72"/>
      <c r="P90" s="72"/>
      <c r="Q90" s="72"/>
      <c r="R90" s="72"/>
    </row>
    <row r="91" spans="3:19" ht="18.75" x14ac:dyDescent="0.3">
      <c r="C91" s="70" t="s">
        <v>114</v>
      </c>
      <c r="D91" s="64"/>
      <c r="E91" s="65"/>
      <c r="F91" s="65"/>
      <c r="I91" s="62" t="s">
        <v>110</v>
      </c>
      <c r="J91" s="62"/>
      <c r="K91" s="62"/>
    </row>
    <row r="92" spans="3:19" ht="15.75" thickBot="1" x14ac:dyDescent="0.3">
      <c r="C92" s="73"/>
    </row>
    <row r="93" spans="3:19" ht="15.75" thickBot="1" x14ac:dyDescent="0.3">
      <c r="C93" s="74" t="s">
        <v>95</v>
      </c>
      <c r="D93" s="75"/>
      <c r="E93" s="75"/>
      <c r="F93" s="75"/>
      <c r="G93" s="76"/>
    </row>
    <row r="94" spans="3:19" ht="15.75" thickBot="1" x14ac:dyDescent="0.3">
      <c r="C94" s="77" t="s">
        <v>96</v>
      </c>
      <c r="D94" s="78"/>
      <c r="E94" s="78"/>
      <c r="F94" s="78"/>
      <c r="G94" s="79"/>
    </row>
    <row r="95" spans="3:19" ht="15.75" thickBot="1" x14ac:dyDescent="0.3">
      <c r="C95" s="80" t="s">
        <v>97</v>
      </c>
      <c r="D95" s="81"/>
      <c r="E95" s="81"/>
      <c r="F95" s="81"/>
      <c r="G95" s="79"/>
    </row>
  </sheetData>
  <mergeCells count="14">
    <mergeCell ref="I90:K90"/>
    <mergeCell ref="I91:K91"/>
    <mergeCell ref="C93:G93"/>
    <mergeCell ref="C94:F94"/>
    <mergeCell ref="C95:F95"/>
    <mergeCell ref="C1:R1"/>
    <mergeCell ref="C2:R2"/>
    <mergeCell ref="C7:C8"/>
    <mergeCell ref="D7:D8"/>
    <mergeCell ref="E7:E8"/>
    <mergeCell ref="C3:R3"/>
    <mergeCell ref="C4:R4"/>
    <mergeCell ref="C5:R5"/>
    <mergeCell ref="F7:R7"/>
  </mergeCells>
  <printOptions horizontalCentered="1"/>
  <pageMargins left="0.23622047244094491" right="0.19685039370078741" top="0.35433070866141736" bottom="0.35433070866141736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2"/>
  <sheetViews>
    <sheetView showGridLines="0" topLeftCell="A40" zoomScale="70" zoomScaleNormal="70" workbookViewId="0">
      <selection activeCell="C1" sqref="C1"/>
    </sheetView>
  </sheetViews>
  <sheetFormatPr baseColWidth="10" defaultColWidth="11.42578125" defaultRowHeight="15" x14ac:dyDescent="0.25"/>
  <cols>
    <col min="2" max="2" width="3.28515625" customWidth="1"/>
    <col min="3" max="3" width="93.7109375" bestFit="1" customWidth="1"/>
    <col min="4" max="6" width="18.7109375" customWidth="1"/>
    <col min="7" max="7" width="20.5703125" customWidth="1"/>
    <col min="8" max="9" width="19.28515625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5" bestFit="1" customWidth="1"/>
    <col min="17" max="17" width="19" customWidth="1"/>
  </cols>
  <sheetData>
    <row r="2" spans="3:17" ht="28.5" customHeight="1" x14ac:dyDescent="0.25">
      <c r="C2" s="56" t="s">
        <v>98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3:17" ht="21" customHeight="1" x14ac:dyDescent="0.25">
      <c r="C3" s="54" t="s">
        <v>99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3:17" ht="15.75" x14ac:dyDescent="0.25">
      <c r="C4" s="60" t="s">
        <v>100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3:17" ht="15.75" customHeight="1" x14ac:dyDescent="0.25">
      <c r="C5" s="58" t="s">
        <v>92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3:17" ht="15.75" customHeight="1" x14ac:dyDescent="0.25">
      <c r="C6" s="59" t="s">
        <v>77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3:17" x14ac:dyDescent="0.25">
      <c r="D7" s="6"/>
      <c r="E7" s="6"/>
      <c r="I7" s="48"/>
      <c r="J7" s="6"/>
      <c r="K7" s="6"/>
      <c r="L7" s="6"/>
      <c r="N7" s="6"/>
      <c r="O7" s="6"/>
    </row>
    <row r="8" spans="3:17" ht="23.25" customHeight="1" x14ac:dyDescent="0.25">
      <c r="C8" s="7" t="s">
        <v>66</v>
      </c>
      <c r="D8" s="16" t="s">
        <v>79</v>
      </c>
      <c r="E8" s="16" t="s">
        <v>80</v>
      </c>
      <c r="F8" s="16" t="s">
        <v>81</v>
      </c>
      <c r="G8" s="16" t="s">
        <v>82</v>
      </c>
      <c r="H8" s="17" t="s">
        <v>83</v>
      </c>
      <c r="I8" s="16" t="s">
        <v>84</v>
      </c>
      <c r="J8" s="17" t="s">
        <v>85</v>
      </c>
      <c r="K8" s="16" t="s">
        <v>86</v>
      </c>
      <c r="L8" s="16" t="s">
        <v>87</v>
      </c>
      <c r="M8" s="16" t="s">
        <v>88</v>
      </c>
      <c r="N8" s="16" t="s">
        <v>89</v>
      </c>
      <c r="O8" s="17" t="s">
        <v>90</v>
      </c>
      <c r="P8" s="16" t="s">
        <v>78</v>
      </c>
    </row>
    <row r="9" spans="3:17" x14ac:dyDescent="0.25">
      <c r="C9" s="1" t="s">
        <v>0</v>
      </c>
      <c r="D9" s="4">
        <f>+D10+D16+D26+D52</f>
        <v>61398653.989999995</v>
      </c>
      <c r="E9" s="4">
        <f t="shared" ref="E9:M9" si="0">+E10+E16+E26+E52</f>
        <v>75675845.680000007</v>
      </c>
      <c r="F9" s="4">
        <f t="shared" si="0"/>
        <v>71354151.25</v>
      </c>
      <c r="G9" s="47">
        <f t="shared" si="0"/>
        <v>93228361.290000007</v>
      </c>
      <c r="H9" s="47">
        <f>+H10+H16+H26+H52</f>
        <v>71673301.25</v>
      </c>
      <c r="I9" s="4">
        <f t="shared" si="0"/>
        <v>73531329.719999999</v>
      </c>
      <c r="J9" s="4">
        <f>+J10+J16+J26+J52</f>
        <v>78743688.109999985</v>
      </c>
      <c r="K9" s="47">
        <f>+K10+K16+K26+K52</f>
        <v>92112489.98999998</v>
      </c>
      <c r="L9" s="4">
        <f t="shared" si="0"/>
        <v>81964432.060000002</v>
      </c>
      <c r="M9" s="4">
        <f t="shared" si="0"/>
        <v>73303298.50999999</v>
      </c>
      <c r="N9" s="4">
        <f>+N10+N16+N26+N52</f>
        <v>145115205.91</v>
      </c>
      <c r="O9" s="4">
        <f>+O10+O16+O26+O52</f>
        <v>87061301.51000002</v>
      </c>
      <c r="P9" s="24">
        <f>SUM(D9:O9)</f>
        <v>1005162059.2700001</v>
      </c>
      <c r="Q9" s="6"/>
    </row>
    <row r="10" spans="3:17" x14ac:dyDescent="0.25">
      <c r="C10" s="3" t="s">
        <v>1</v>
      </c>
      <c r="D10" s="4">
        <f t="shared" ref="D10:M10" si="1">SUM(D11:D15)</f>
        <v>51729704.109999999</v>
      </c>
      <c r="E10" s="4">
        <f t="shared" si="1"/>
        <v>52212276.710000001</v>
      </c>
      <c r="F10" s="4">
        <f t="shared" si="1"/>
        <v>52312496.32</v>
      </c>
      <c r="G10" s="47">
        <f t="shared" si="1"/>
        <v>69595438.909999996</v>
      </c>
      <c r="H10" s="4">
        <f>SUM(H11:H15)</f>
        <v>51148553.809999995</v>
      </c>
      <c r="I10" s="4">
        <f t="shared" si="1"/>
        <v>51715813.289999999</v>
      </c>
      <c r="J10" s="4">
        <f t="shared" si="1"/>
        <v>51553326.859999992</v>
      </c>
      <c r="K10" s="47">
        <f t="shared" si="1"/>
        <v>69399469.989999995</v>
      </c>
      <c r="L10" s="4">
        <f t="shared" si="1"/>
        <v>51497369</v>
      </c>
      <c r="M10" s="4">
        <f t="shared" si="1"/>
        <v>51337124.329999998</v>
      </c>
      <c r="N10" s="4">
        <f>SUM(N11:N15)</f>
        <v>94126925.859999999</v>
      </c>
      <c r="O10" s="4">
        <f>SUM(O11:O15)</f>
        <v>53098236.520000003</v>
      </c>
      <c r="P10" s="24">
        <f>SUM(D10:O10)</f>
        <v>699726735.71000004</v>
      </c>
      <c r="Q10" s="6"/>
    </row>
    <row r="11" spans="3:17" x14ac:dyDescent="0.25">
      <c r="C11" s="5" t="s">
        <v>2</v>
      </c>
      <c r="D11" s="22">
        <v>44444729.759999998</v>
      </c>
      <c r="E11" s="22">
        <v>44804337.740000002</v>
      </c>
      <c r="F11" s="22">
        <v>44768999.240000002</v>
      </c>
      <c r="G11" s="22">
        <v>44327136.060000002</v>
      </c>
      <c r="H11" s="22">
        <v>43931126.369999997</v>
      </c>
      <c r="I11" s="22">
        <v>44237449.890000001</v>
      </c>
      <c r="J11" s="22">
        <v>44101066.909999996</v>
      </c>
      <c r="K11" s="22">
        <v>43376379.229999997</v>
      </c>
      <c r="L11" s="22">
        <v>43993008.149999999</v>
      </c>
      <c r="M11" s="22">
        <v>44147168.920000002</v>
      </c>
      <c r="N11" s="22">
        <v>86918524.859999999</v>
      </c>
      <c r="O11" s="22">
        <v>45908515.450000003</v>
      </c>
      <c r="P11" s="25">
        <f>SUM(D11:O11)</f>
        <v>574958442.58000004</v>
      </c>
      <c r="Q11" s="6"/>
    </row>
    <row r="12" spans="3:17" x14ac:dyDescent="0.25">
      <c r="C12" s="5" t="s">
        <v>3</v>
      </c>
      <c r="D12" s="22">
        <v>470060</v>
      </c>
      <c r="E12" s="23">
        <v>619760</v>
      </c>
      <c r="F12" s="22">
        <v>767760</v>
      </c>
      <c r="G12" s="22">
        <v>18486466.18</v>
      </c>
      <c r="H12" s="22">
        <v>485760</v>
      </c>
      <c r="I12" s="22">
        <v>766760</v>
      </c>
      <c r="J12" s="22">
        <v>773416.66</v>
      </c>
      <c r="K12" s="27">
        <v>19393131.890000001</v>
      </c>
      <c r="L12" s="27">
        <v>797660</v>
      </c>
      <c r="M12" s="27">
        <v>513160</v>
      </c>
      <c r="N12" s="27">
        <v>564424.66</v>
      </c>
      <c r="O12" s="22">
        <v>554730</v>
      </c>
      <c r="P12" s="25">
        <f t="shared" ref="P12:P15" si="2">SUM(D12:O12)</f>
        <v>44193089.390000001</v>
      </c>
      <c r="Q12" s="6"/>
    </row>
    <row r="13" spans="3:17" x14ac:dyDescent="0.25">
      <c r="C13" s="5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5">
        <f t="shared" si="2"/>
        <v>0</v>
      </c>
      <c r="Q13" s="6"/>
    </row>
    <row r="14" spans="3:17" x14ac:dyDescent="0.25">
      <c r="C14" s="5" t="s">
        <v>5</v>
      </c>
      <c r="D14" s="22">
        <v>6000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5">
        <f t="shared" si="2"/>
        <v>6000</v>
      </c>
      <c r="Q14" s="6"/>
    </row>
    <row r="15" spans="3:17" x14ac:dyDescent="0.25">
      <c r="C15" s="5" t="s">
        <v>6</v>
      </c>
      <c r="D15" s="22">
        <v>6808914.3499999996</v>
      </c>
      <c r="E15" s="22">
        <v>6788178.9699999997</v>
      </c>
      <c r="F15" s="22">
        <v>6775737.0800000001</v>
      </c>
      <c r="G15" s="22">
        <v>6781836.6699999999</v>
      </c>
      <c r="H15" s="22">
        <v>6731667.4400000004</v>
      </c>
      <c r="I15" s="22">
        <v>6711603.4000000004</v>
      </c>
      <c r="J15" s="22">
        <v>6678843.29</v>
      </c>
      <c r="K15" s="22">
        <v>6629958.8700000001</v>
      </c>
      <c r="L15" s="22">
        <v>6706700.8499999996</v>
      </c>
      <c r="M15" s="22">
        <v>6676795.4100000001</v>
      </c>
      <c r="N15" s="22">
        <v>6643976.3399999999</v>
      </c>
      <c r="O15" s="22">
        <v>6634991.0700000003</v>
      </c>
      <c r="P15" s="25">
        <f t="shared" si="2"/>
        <v>80569203.74000001</v>
      </c>
      <c r="Q15" s="6"/>
    </row>
    <row r="16" spans="3:17" x14ac:dyDescent="0.25">
      <c r="C16" s="3" t="s">
        <v>7</v>
      </c>
      <c r="D16" s="4">
        <f t="shared" ref="D16:O16" si="3">SUM(D17:D25)</f>
        <v>853673.73</v>
      </c>
      <c r="E16" s="4">
        <f t="shared" si="3"/>
        <v>1014655.56</v>
      </c>
      <c r="F16" s="4">
        <f t="shared" si="3"/>
        <v>2692179.9800000004</v>
      </c>
      <c r="G16" s="47">
        <f>SUM(G17:G25)</f>
        <v>2251276.7599999998</v>
      </c>
      <c r="H16" s="4">
        <f>SUM(H17:H25)</f>
        <v>3442317.24</v>
      </c>
      <c r="I16" s="4">
        <f t="shared" si="3"/>
        <v>2810261.8899999997</v>
      </c>
      <c r="J16" s="4">
        <f t="shared" si="3"/>
        <v>1826381.19</v>
      </c>
      <c r="K16" s="47">
        <f t="shared" si="3"/>
        <v>3196610.6799999997</v>
      </c>
      <c r="L16" s="4">
        <f>SUM(L17:L25)</f>
        <v>3412254.64</v>
      </c>
      <c r="M16" s="4">
        <f t="shared" si="3"/>
        <v>3318792.7199999997</v>
      </c>
      <c r="N16" s="4">
        <f>SUM(N17:N25)</f>
        <v>3847382.4</v>
      </c>
      <c r="O16" s="4">
        <f t="shared" si="3"/>
        <v>8449066.879999999</v>
      </c>
      <c r="P16" s="24">
        <f>SUM(D16:O16)</f>
        <v>37114853.670000002</v>
      </c>
      <c r="Q16" s="6"/>
    </row>
    <row r="17" spans="3:17" x14ac:dyDescent="0.25">
      <c r="C17" s="5" t="s">
        <v>8</v>
      </c>
      <c r="D17" s="22">
        <v>150000</v>
      </c>
      <c r="E17" s="22">
        <v>0</v>
      </c>
      <c r="F17" s="22">
        <v>1218059.07</v>
      </c>
      <c r="G17" s="22">
        <v>0</v>
      </c>
      <c r="H17" s="22">
        <v>869007.7</v>
      </c>
      <c r="I17" s="22">
        <v>1377280.41</v>
      </c>
      <c r="J17" s="22">
        <v>200000</v>
      </c>
      <c r="K17" s="22">
        <v>729169.83</v>
      </c>
      <c r="L17" s="22">
        <v>601413.43000000005</v>
      </c>
      <c r="M17" s="22">
        <v>616863.37</v>
      </c>
      <c r="N17" s="22">
        <v>307445.90000000002</v>
      </c>
      <c r="O17" s="22">
        <v>1056157.77</v>
      </c>
      <c r="P17" s="25">
        <f>SUM(D17:O17)</f>
        <v>7125397.4800000004</v>
      </c>
      <c r="Q17" s="6"/>
    </row>
    <row r="18" spans="3:17" x14ac:dyDescent="0.25">
      <c r="C18" s="5" t="s">
        <v>9</v>
      </c>
      <c r="D18" s="22">
        <v>0</v>
      </c>
      <c r="E18" s="22">
        <v>0</v>
      </c>
      <c r="F18" s="22">
        <v>0</v>
      </c>
      <c r="G18" s="22">
        <v>0</v>
      </c>
      <c r="H18" s="22">
        <v>50000</v>
      </c>
      <c r="I18" s="22">
        <v>162323</v>
      </c>
      <c r="J18" s="22">
        <v>60180</v>
      </c>
      <c r="K18" s="22">
        <v>132396</v>
      </c>
      <c r="L18" s="22">
        <v>0</v>
      </c>
      <c r="M18" s="22">
        <v>0</v>
      </c>
      <c r="N18" s="22">
        <v>25960</v>
      </c>
      <c r="O18" s="22">
        <v>246377.72</v>
      </c>
      <c r="P18" s="25">
        <f t="shared" ref="P18:P25" si="4">SUM(D18:O18)</f>
        <v>677236.72</v>
      </c>
      <c r="Q18" s="6"/>
    </row>
    <row r="19" spans="3:17" x14ac:dyDescent="0.25">
      <c r="C19" s="5" t="s">
        <v>10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66548.63</v>
      </c>
      <c r="P19" s="25">
        <f t="shared" si="4"/>
        <v>66548.63</v>
      </c>
      <c r="Q19" s="6"/>
    </row>
    <row r="20" spans="3:17" x14ac:dyDescent="0.25">
      <c r="C20" s="5" t="s">
        <v>11</v>
      </c>
      <c r="D20" s="22">
        <v>0</v>
      </c>
      <c r="E20" s="22">
        <v>90000</v>
      </c>
      <c r="F20" s="22">
        <v>90000</v>
      </c>
      <c r="G20" s="22">
        <v>100000</v>
      </c>
      <c r="H20" s="22">
        <v>100000</v>
      </c>
      <c r="I20" s="22">
        <v>33789.89</v>
      </c>
      <c r="J20" s="22">
        <v>210000</v>
      </c>
      <c r="K20" s="22">
        <v>126284</v>
      </c>
      <c r="L20" s="22">
        <v>142668</v>
      </c>
      <c r="M20" s="22">
        <v>120000</v>
      </c>
      <c r="N20" s="22">
        <v>16284</v>
      </c>
      <c r="O20" s="22">
        <v>196332.44</v>
      </c>
      <c r="P20" s="25">
        <f t="shared" si="4"/>
        <v>1225358.33</v>
      </c>
      <c r="Q20" s="6"/>
    </row>
    <row r="21" spans="3:17" x14ac:dyDescent="0.25">
      <c r="C21" s="5" t="s">
        <v>12</v>
      </c>
      <c r="D21" s="22">
        <v>265978.19</v>
      </c>
      <c r="E21" s="22">
        <v>0</v>
      </c>
      <c r="F21" s="22">
        <v>528477.4</v>
      </c>
      <c r="G21" s="22">
        <v>276108.44</v>
      </c>
      <c r="H21" s="22">
        <v>223545.1</v>
      </c>
      <c r="I21" s="22">
        <v>228877.99</v>
      </c>
      <c r="J21" s="22">
        <v>270169.84999999998</v>
      </c>
      <c r="K21" s="22">
        <v>223545.1</v>
      </c>
      <c r="L21" s="22">
        <v>232512.16</v>
      </c>
      <c r="M21" s="22">
        <v>40881.1</v>
      </c>
      <c r="N21" s="22">
        <v>780148.5</v>
      </c>
      <c r="O21" s="22">
        <v>228265.1</v>
      </c>
      <c r="P21" s="25">
        <f t="shared" si="4"/>
        <v>3298508.9300000006</v>
      </c>
      <c r="Q21" s="6"/>
    </row>
    <row r="22" spans="3:17" x14ac:dyDescent="0.25">
      <c r="C22" s="5" t="s">
        <v>13</v>
      </c>
      <c r="D22" s="22">
        <v>52984.86</v>
      </c>
      <c r="E22" s="22">
        <v>0</v>
      </c>
      <c r="F22" s="22">
        <v>0</v>
      </c>
      <c r="G22" s="22">
        <v>1257349.82</v>
      </c>
      <c r="H22" s="22">
        <v>0</v>
      </c>
      <c r="I22" s="22">
        <v>114650.36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36100</v>
      </c>
      <c r="P22" s="25">
        <f t="shared" si="4"/>
        <v>1461085.0400000003</v>
      </c>
      <c r="Q22" s="6"/>
    </row>
    <row r="23" spans="3:17" x14ac:dyDescent="0.25">
      <c r="C23" s="5" t="s">
        <v>14</v>
      </c>
      <c r="D23" s="22">
        <v>186470.68</v>
      </c>
      <c r="E23" s="22">
        <v>835290.05</v>
      </c>
      <c r="F23" s="22">
        <v>385092.51</v>
      </c>
      <c r="G23" s="22">
        <v>174994</v>
      </c>
      <c r="H23" s="22">
        <v>1927984.3</v>
      </c>
      <c r="I23" s="22">
        <v>759079.84</v>
      </c>
      <c r="J23" s="22">
        <v>871807.6</v>
      </c>
      <c r="K23" s="22">
        <v>1914415.75</v>
      </c>
      <c r="L23" s="22">
        <v>699028.92</v>
      </c>
      <c r="M23" s="22">
        <v>749572.25</v>
      </c>
      <c r="N23" s="22">
        <v>1693097.4</v>
      </c>
      <c r="O23" s="22">
        <v>4660649.0199999996</v>
      </c>
      <c r="P23" s="25">
        <f t="shared" si="4"/>
        <v>14857482.319999998</v>
      </c>
      <c r="Q23" s="6"/>
    </row>
    <row r="24" spans="3:17" x14ac:dyDescent="0.25">
      <c r="C24" s="5" t="s">
        <v>15</v>
      </c>
      <c r="D24" s="22">
        <v>198240</v>
      </c>
      <c r="E24" s="22">
        <v>89365.51</v>
      </c>
      <c r="F24" s="22">
        <v>306800</v>
      </c>
      <c r="G24" s="22">
        <v>130508</v>
      </c>
      <c r="H24" s="22">
        <v>132805.64000000001</v>
      </c>
      <c r="I24" s="22">
        <v>104170.4</v>
      </c>
      <c r="J24" s="22">
        <v>214223.74</v>
      </c>
      <c r="K24" s="22">
        <v>70800</v>
      </c>
      <c r="L24" s="22">
        <v>1709492.13</v>
      </c>
      <c r="M24" s="22">
        <v>1276966.5</v>
      </c>
      <c r="N24" s="22">
        <v>1024446.6</v>
      </c>
      <c r="O24" s="22">
        <v>1927646.2</v>
      </c>
      <c r="P24" s="25">
        <f t="shared" si="4"/>
        <v>7185464.7199999997</v>
      </c>
      <c r="Q24" s="6"/>
    </row>
    <row r="25" spans="3:17" x14ac:dyDescent="0.25">
      <c r="C25" s="5" t="s">
        <v>16</v>
      </c>
      <c r="D25" s="22">
        <v>0</v>
      </c>
      <c r="E25" s="22">
        <v>0</v>
      </c>
      <c r="F25" s="22">
        <v>163751</v>
      </c>
      <c r="G25" s="22">
        <v>312316.5</v>
      </c>
      <c r="H25" s="22">
        <v>138974.5</v>
      </c>
      <c r="I25" s="22">
        <v>30090</v>
      </c>
      <c r="J25" s="22">
        <v>0</v>
      </c>
      <c r="K25" s="22">
        <v>0</v>
      </c>
      <c r="L25" s="22">
        <v>27140</v>
      </c>
      <c r="M25" s="22">
        <v>514509.5</v>
      </c>
      <c r="N25" s="22">
        <v>0</v>
      </c>
      <c r="O25" s="22">
        <v>30990</v>
      </c>
      <c r="P25" s="25">
        <f t="shared" si="4"/>
        <v>1217771.5</v>
      </c>
      <c r="Q25" s="6"/>
    </row>
    <row r="26" spans="3:17" x14ac:dyDescent="0.25">
      <c r="C26" s="3" t="s">
        <v>17</v>
      </c>
      <c r="D26" s="4">
        <f>SUM(D27:D35)</f>
        <v>8815276.1500000004</v>
      </c>
      <c r="E26" s="4">
        <f t="shared" ref="E26:O26" si="5">SUM(E27:E35)</f>
        <v>22270051.210000001</v>
      </c>
      <c r="F26" s="4">
        <f t="shared" si="5"/>
        <v>15841693.199999999</v>
      </c>
      <c r="G26" s="47">
        <f>SUM(G27:G35)</f>
        <v>21087783.140000001</v>
      </c>
      <c r="H26" s="4">
        <f>SUM(H27:H35)</f>
        <v>16054294.079999998</v>
      </c>
      <c r="I26" s="4">
        <f t="shared" si="5"/>
        <v>18268335.220000003</v>
      </c>
      <c r="J26" s="4">
        <f t="shared" si="5"/>
        <v>23390097.119999997</v>
      </c>
      <c r="K26" s="4">
        <f t="shared" si="5"/>
        <v>18947322.109999999</v>
      </c>
      <c r="L26" s="4">
        <f t="shared" si="5"/>
        <v>25873899.5</v>
      </c>
      <c r="M26" s="4">
        <f t="shared" si="5"/>
        <v>17001972.16</v>
      </c>
      <c r="N26" s="28">
        <f>SUM(N27:N35)</f>
        <v>42901325.119999997</v>
      </c>
      <c r="O26" s="4">
        <f t="shared" si="5"/>
        <v>23375786.93</v>
      </c>
      <c r="P26" s="24">
        <f>SUM(D26:O26)</f>
        <v>253827835.94000003</v>
      </c>
      <c r="Q26" s="6"/>
    </row>
    <row r="27" spans="3:17" x14ac:dyDescent="0.25">
      <c r="C27" s="5" t="s">
        <v>18</v>
      </c>
      <c r="D27" s="22">
        <v>1304538.31</v>
      </c>
      <c r="E27" s="22">
        <v>1082964.1000000001</v>
      </c>
      <c r="F27" s="22">
        <v>890989.1</v>
      </c>
      <c r="G27" s="22">
        <v>1316276.83</v>
      </c>
      <c r="H27" s="22">
        <v>1719351.22</v>
      </c>
      <c r="I27" s="22">
        <v>1690891.48</v>
      </c>
      <c r="J27" s="22">
        <v>1127690.3</v>
      </c>
      <c r="K27" s="22">
        <v>1025266.72</v>
      </c>
      <c r="L27" s="22">
        <v>1800179.77</v>
      </c>
      <c r="M27" s="22">
        <v>1459135.44</v>
      </c>
      <c r="N27" s="22">
        <v>2348310.23</v>
      </c>
      <c r="O27" s="22">
        <v>2302727.27</v>
      </c>
      <c r="P27" s="25">
        <f>SUM(D27:O27)</f>
        <v>18068320.77</v>
      </c>
      <c r="Q27" s="6"/>
    </row>
    <row r="28" spans="3:17" x14ac:dyDescent="0.25">
      <c r="C28" s="5" t="s">
        <v>19</v>
      </c>
      <c r="D28" s="22">
        <v>271400</v>
      </c>
      <c r="E28" s="22">
        <v>83119.199999999997</v>
      </c>
      <c r="F28" s="22">
        <v>259043.04</v>
      </c>
      <c r="G28" s="22">
        <v>0</v>
      </c>
      <c r="H28" s="22">
        <v>563916.1</v>
      </c>
      <c r="I28" s="22">
        <v>2430.1</v>
      </c>
      <c r="J28" s="22">
        <v>610136.69999999995</v>
      </c>
      <c r="K28" s="22">
        <v>0</v>
      </c>
      <c r="L28" s="22">
        <v>696200</v>
      </c>
      <c r="M28" s="22">
        <v>201072</v>
      </c>
      <c r="N28" s="22">
        <v>177944</v>
      </c>
      <c r="O28" s="22">
        <v>53538.76</v>
      </c>
      <c r="P28" s="25">
        <f t="shared" ref="P28:P34" si="6">SUM(D28:O28)</f>
        <v>2918799.8999999994</v>
      </c>
      <c r="Q28" s="6"/>
    </row>
    <row r="29" spans="3:17" x14ac:dyDescent="0.25">
      <c r="C29" s="5" t="s">
        <v>20</v>
      </c>
      <c r="D29" s="22">
        <v>745983</v>
      </c>
      <c r="E29" s="22">
        <v>554650.99</v>
      </c>
      <c r="F29" s="22">
        <v>369469.8</v>
      </c>
      <c r="G29" s="22">
        <v>433089.5</v>
      </c>
      <c r="H29" s="22">
        <v>517653.33</v>
      </c>
      <c r="I29" s="22">
        <v>0</v>
      </c>
      <c r="J29" s="22">
        <v>496190</v>
      </c>
      <c r="K29" s="22">
        <v>1347541.12</v>
      </c>
      <c r="L29" s="22">
        <v>530447.76</v>
      </c>
      <c r="M29" s="22">
        <v>573331.13</v>
      </c>
      <c r="N29" s="22">
        <v>952732</v>
      </c>
      <c r="O29" s="22">
        <v>1600126.07</v>
      </c>
      <c r="P29" s="25">
        <f t="shared" si="6"/>
        <v>8121214.7000000002</v>
      </c>
      <c r="Q29" s="6"/>
    </row>
    <row r="30" spans="3:17" x14ac:dyDescent="0.25">
      <c r="C30" s="5" t="s">
        <v>21</v>
      </c>
      <c r="D30" s="22">
        <v>936500</v>
      </c>
      <c r="E30" s="22">
        <v>7998932.7199999997</v>
      </c>
      <c r="F30" s="22">
        <v>7289536.5800000001</v>
      </c>
      <c r="G30" s="22">
        <v>5678475.5999999996</v>
      </c>
      <c r="H30" s="22">
        <v>4109530.2</v>
      </c>
      <c r="I30" s="22">
        <v>7909961.2199999997</v>
      </c>
      <c r="J30" s="22">
        <v>9684993.6600000001</v>
      </c>
      <c r="K30" s="22">
        <v>5892291.4000000004</v>
      </c>
      <c r="L30" s="22">
        <v>8435430.0600000005</v>
      </c>
      <c r="M30" s="22">
        <v>4752077</v>
      </c>
      <c r="N30" s="22">
        <v>16369884.720000001</v>
      </c>
      <c r="O30" s="22">
        <v>8292940.2400000002</v>
      </c>
      <c r="P30" s="25">
        <f t="shared" si="6"/>
        <v>87350553.400000006</v>
      </c>
      <c r="Q30" s="6"/>
    </row>
    <row r="31" spans="3:17" x14ac:dyDescent="0.25">
      <c r="C31" s="5" t="s">
        <v>22</v>
      </c>
      <c r="D31" s="22">
        <v>0</v>
      </c>
      <c r="E31" s="22">
        <v>124726</v>
      </c>
      <c r="F31" s="22">
        <v>144539.32999999999</v>
      </c>
      <c r="G31" s="22">
        <v>156043.9</v>
      </c>
      <c r="H31" s="22">
        <v>1652</v>
      </c>
      <c r="I31" s="22">
        <v>41724.800000000003</v>
      </c>
      <c r="J31" s="22">
        <v>646765.67000000004</v>
      </c>
      <c r="K31" s="22">
        <v>1368.8</v>
      </c>
      <c r="L31" s="22">
        <v>38114</v>
      </c>
      <c r="M31" s="22">
        <v>27200</v>
      </c>
      <c r="N31" s="22">
        <v>144235.20000000001</v>
      </c>
      <c r="O31" s="22">
        <v>62156.26</v>
      </c>
      <c r="P31" s="25">
        <f t="shared" si="6"/>
        <v>1388525.96</v>
      </c>
      <c r="Q31" s="6"/>
    </row>
    <row r="32" spans="3:17" x14ac:dyDescent="0.25">
      <c r="C32" s="5" t="s">
        <v>23</v>
      </c>
      <c r="D32" s="22">
        <v>0</v>
      </c>
      <c r="E32" s="22">
        <v>11346.41</v>
      </c>
      <c r="F32" s="22">
        <v>536127.22</v>
      </c>
      <c r="G32" s="22">
        <v>201104</v>
      </c>
      <c r="H32" s="22">
        <v>116647.96</v>
      </c>
      <c r="I32" s="22">
        <v>1274.4000000000001</v>
      </c>
      <c r="J32" s="22">
        <v>28112.080000000002</v>
      </c>
      <c r="K32" s="22">
        <v>15395.46</v>
      </c>
      <c r="L32" s="22">
        <v>259332.8</v>
      </c>
      <c r="M32" s="22">
        <v>37075.4</v>
      </c>
      <c r="N32" s="22">
        <v>130018.46</v>
      </c>
      <c r="O32" s="22">
        <v>188226.44</v>
      </c>
      <c r="P32" s="25">
        <f t="shared" si="6"/>
        <v>1524660.6299999997</v>
      </c>
      <c r="Q32" s="6"/>
    </row>
    <row r="33" spans="3:17" x14ac:dyDescent="0.25">
      <c r="C33" s="5" t="s">
        <v>24</v>
      </c>
      <c r="D33" s="22">
        <v>1607847.34</v>
      </c>
      <c r="E33" s="22">
        <v>3607533.75</v>
      </c>
      <c r="F33" s="22">
        <v>2397581.1</v>
      </c>
      <c r="G33" s="22">
        <v>5175120.8499999996</v>
      </c>
      <c r="H33" s="22">
        <v>5057246.5</v>
      </c>
      <c r="I33" s="22">
        <v>3818861.43</v>
      </c>
      <c r="J33" s="22">
        <v>3603985.11</v>
      </c>
      <c r="K33" s="22">
        <v>2180391.21</v>
      </c>
      <c r="L33" s="22">
        <v>6281913.4800000004</v>
      </c>
      <c r="M33" s="22">
        <v>2935778.77</v>
      </c>
      <c r="N33" s="22">
        <v>7340847.0899999999</v>
      </c>
      <c r="O33" s="22">
        <v>2583719.85</v>
      </c>
      <c r="P33" s="25">
        <f t="shared" si="6"/>
        <v>46590826.479999997</v>
      </c>
      <c r="Q33" s="6"/>
    </row>
    <row r="34" spans="3:17" x14ac:dyDescent="0.25">
      <c r="C34" s="5" t="s">
        <v>25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5">
        <f t="shared" si="6"/>
        <v>0</v>
      </c>
      <c r="Q34" s="6"/>
    </row>
    <row r="35" spans="3:17" x14ac:dyDescent="0.25">
      <c r="C35" s="5" t="s">
        <v>26</v>
      </c>
      <c r="D35" s="22">
        <v>3949007.5</v>
      </c>
      <c r="E35" s="22">
        <v>8806778.0399999991</v>
      </c>
      <c r="F35" s="22">
        <v>3954407.03</v>
      </c>
      <c r="G35" s="22">
        <v>8127672.46</v>
      </c>
      <c r="H35" s="22">
        <v>3968296.77</v>
      </c>
      <c r="I35" s="22">
        <v>4803191.79</v>
      </c>
      <c r="J35" s="22">
        <v>7192223.5999999996</v>
      </c>
      <c r="K35" s="22">
        <v>8485067.4000000004</v>
      </c>
      <c r="L35" s="22">
        <v>7832281.6299999999</v>
      </c>
      <c r="M35" s="22">
        <v>7016302.4199999999</v>
      </c>
      <c r="N35" s="22">
        <v>15437353.42</v>
      </c>
      <c r="O35" s="22">
        <v>8292352.04</v>
      </c>
      <c r="P35" s="25">
        <f>SUM(D35:O35)</f>
        <v>87864934.100000009</v>
      </c>
      <c r="Q35" s="6"/>
    </row>
    <row r="36" spans="3:17" s="46" customFormat="1" x14ac:dyDescent="0.25">
      <c r="C36" s="3" t="s">
        <v>27</v>
      </c>
      <c r="D36" s="4">
        <f>SUM(D37:D44)</f>
        <v>0</v>
      </c>
      <c r="E36" s="4">
        <f t="shared" ref="E36:O36" si="7">SUM(E37:E44)</f>
        <v>0</v>
      </c>
      <c r="F36" s="4">
        <f t="shared" si="7"/>
        <v>0</v>
      </c>
      <c r="G36" s="4">
        <f t="shared" si="7"/>
        <v>0</v>
      </c>
      <c r="H36" s="4">
        <f t="shared" si="7"/>
        <v>0</v>
      </c>
      <c r="I36" s="4">
        <f t="shared" si="7"/>
        <v>0</v>
      </c>
      <c r="J36" s="4">
        <f t="shared" si="7"/>
        <v>0</v>
      </c>
      <c r="K36" s="4">
        <f t="shared" si="7"/>
        <v>0</v>
      </c>
      <c r="L36" s="4">
        <f t="shared" si="7"/>
        <v>0</v>
      </c>
      <c r="M36" s="4">
        <f t="shared" si="7"/>
        <v>0</v>
      </c>
      <c r="N36" s="4">
        <f t="shared" si="7"/>
        <v>0</v>
      </c>
      <c r="O36" s="4">
        <f t="shared" si="7"/>
        <v>0</v>
      </c>
      <c r="P36" s="45">
        <f t="shared" ref="P36:P51" si="8">SUM(D36:O36)</f>
        <v>0</v>
      </c>
      <c r="Q36" s="4"/>
    </row>
    <row r="37" spans="3:17" x14ac:dyDescent="0.25">
      <c r="C37" s="5" t="s">
        <v>28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5">
        <f t="shared" si="8"/>
        <v>0</v>
      </c>
      <c r="Q37" s="6"/>
    </row>
    <row r="38" spans="3:17" x14ac:dyDescent="0.25">
      <c r="C38" s="5" t="s">
        <v>29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5">
        <f t="shared" si="8"/>
        <v>0</v>
      </c>
      <c r="Q38" s="6"/>
    </row>
    <row r="39" spans="3:17" x14ac:dyDescent="0.25">
      <c r="C39" s="5" t="s">
        <v>30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5">
        <f t="shared" si="8"/>
        <v>0</v>
      </c>
      <c r="Q39" s="6"/>
    </row>
    <row r="40" spans="3:17" x14ac:dyDescent="0.25">
      <c r="C40" s="5" t="s">
        <v>31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5">
        <f t="shared" si="8"/>
        <v>0</v>
      </c>
      <c r="Q40" s="6"/>
    </row>
    <row r="41" spans="3:17" x14ac:dyDescent="0.25">
      <c r="C41" s="5" t="s">
        <v>32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5">
        <f t="shared" si="8"/>
        <v>0</v>
      </c>
      <c r="Q41" s="6"/>
    </row>
    <row r="42" spans="3:17" x14ac:dyDescent="0.25">
      <c r="C42" s="5" t="s">
        <v>33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5">
        <f t="shared" si="8"/>
        <v>0</v>
      </c>
      <c r="Q42" s="6"/>
    </row>
    <row r="43" spans="3:17" x14ac:dyDescent="0.25">
      <c r="C43" s="5" t="s">
        <v>34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5">
        <f t="shared" si="8"/>
        <v>0</v>
      </c>
      <c r="Q43" s="6"/>
    </row>
    <row r="44" spans="3:17" x14ac:dyDescent="0.25">
      <c r="C44" s="5" t="s">
        <v>35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5">
        <f t="shared" si="8"/>
        <v>0</v>
      </c>
      <c r="Q44" s="6"/>
    </row>
    <row r="45" spans="3:17" x14ac:dyDescent="0.25">
      <c r="C45" s="3" t="s">
        <v>36</v>
      </c>
      <c r="D45" s="4">
        <f>SUM(D46:D51)</f>
        <v>0</v>
      </c>
      <c r="E45" s="4">
        <f t="shared" ref="E45:O45" si="9">SUM(E46:E51)</f>
        <v>0</v>
      </c>
      <c r="F45" s="4">
        <f t="shared" si="9"/>
        <v>0</v>
      </c>
      <c r="G45" s="4">
        <f t="shared" si="9"/>
        <v>0</v>
      </c>
      <c r="H45" s="4">
        <f t="shared" si="9"/>
        <v>0</v>
      </c>
      <c r="I45" s="4">
        <f t="shared" si="9"/>
        <v>0</v>
      </c>
      <c r="J45" s="4">
        <f t="shared" si="9"/>
        <v>0</v>
      </c>
      <c r="K45" s="4">
        <f t="shared" si="9"/>
        <v>0</v>
      </c>
      <c r="L45" s="4">
        <f t="shared" si="9"/>
        <v>0</v>
      </c>
      <c r="M45" s="4">
        <f t="shared" si="9"/>
        <v>0</v>
      </c>
      <c r="N45" s="4">
        <f t="shared" si="9"/>
        <v>0</v>
      </c>
      <c r="O45" s="4">
        <f t="shared" si="9"/>
        <v>0</v>
      </c>
      <c r="P45" s="25">
        <f t="shared" si="8"/>
        <v>0</v>
      </c>
      <c r="Q45" s="6"/>
    </row>
    <row r="46" spans="3:17" x14ac:dyDescent="0.25">
      <c r="C46" s="5" t="s">
        <v>37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5">
        <f t="shared" si="8"/>
        <v>0</v>
      </c>
    </row>
    <row r="47" spans="3:17" x14ac:dyDescent="0.25">
      <c r="C47" s="5" t="s">
        <v>38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5">
        <f t="shared" si="8"/>
        <v>0</v>
      </c>
    </row>
    <row r="48" spans="3:17" x14ac:dyDescent="0.25">
      <c r="C48" s="5" t="s">
        <v>39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5">
        <f t="shared" si="8"/>
        <v>0</v>
      </c>
    </row>
    <row r="49" spans="3:16" x14ac:dyDescent="0.25">
      <c r="C49" s="5" t="s">
        <v>40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5">
        <f t="shared" si="8"/>
        <v>0</v>
      </c>
    </row>
    <row r="50" spans="3:16" x14ac:dyDescent="0.25">
      <c r="C50" s="5" t="s">
        <v>41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5">
        <f t="shared" si="8"/>
        <v>0</v>
      </c>
    </row>
    <row r="51" spans="3:16" x14ac:dyDescent="0.25">
      <c r="C51" s="5" t="s">
        <v>42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5">
        <f t="shared" si="8"/>
        <v>0</v>
      </c>
    </row>
    <row r="52" spans="3:16" x14ac:dyDescent="0.25">
      <c r="C52" s="3" t="s">
        <v>43</v>
      </c>
      <c r="D52" s="4">
        <f>SUM(D53:D61)</f>
        <v>0</v>
      </c>
      <c r="E52" s="4">
        <f>SUM(E53:E61)</f>
        <v>178862.2</v>
      </c>
      <c r="F52" s="4">
        <f t="shared" ref="F52:O52" si="10">SUM(F53:F61)</f>
        <v>507781.75</v>
      </c>
      <c r="G52" s="4">
        <f>SUM(G53:G61)</f>
        <v>293862.48</v>
      </c>
      <c r="H52" s="4">
        <f>SUM(H53:H61)</f>
        <v>1028136.12</v>
      </c>
      <c r="I52" s="4">
        <f>SUM(I53:I61)</f>
        <v>736919.32000000007</v>
      </c>
      <c r="J52" s="4">
        <f t="shared" si="10"/>
        <v>1973882.9400000002</v>
      </c>
      <c r="K52" s="4">
        <f t="shared" si="10"/>
        <v>569087.21</v>
      </c>
      <c r="L52" s="4">
        <f t="shared" si="10"/>
        <v>1180908.92</v>
      </c>
      <c r="M52" s="4">
        <f t="shared" si="10"/>
        <v>1645409.3</v>
      </c>
      <c r="N52" s="4">
        <f>SUM(N53:N61)</f>
        <v>4239572.5299999993</v>
      </c>
      <c r="O52" s="4">
        <f t="shared" si="10"/>
        <v>2138211.1799999997</v>
      </c>
      <c r="P52" s="24">
        <f>SUM(D52:O52)</f>
        <v>14492633.949999999</v>
      </c>
    </row>
    <row r="53" spans="3:16" x14ac:dyDescent="0.25">
      <c r="C53" s="5" t="s">
        <v>44</v>
      </c>
      <c r="D53" s="22">
        <v>0</v>
      </c>
      <c r="E53" s="22">
        <v>44000</v>
      </c>
      <c r="F53" s="22">
        <v>356970.37</v>
      </c>
      <c r="G53" s="22">
        <v>36108</v>
      </c>
      <c r="H53" s="22">
        <v>715788</v>
      </c>
      <c r="I53" s="22">
        <v>326183.45</v>
      </c>
      <c r="J53" s="22">
        <v>1039773.5</v>
      </c>
      <c r="K53" s="22">
        <v>366080.01</v>
      </c>
      <c r="L53" s="22">
        <v>115999.9</v>
      </c>
      <c r="M53" s="22">
        <v>691120.05</v>
      </c>
      <c r="N53" s="22">
        <v>103411.3</v>
      </c>
      <c r="O53" s="22">
        <v>765610.61</v>
      </c>
      <c r="P53" s="25">
        <f t="shared" ref="P53:P59" si="11">SUM(D53:O53)</f>
        <v>4561045.1900000004</v>
      </c>
    </row>
    <row r="54" spans="3:16" x14ac:dyDescent="0.25">
      <c r="C54" s="5" t="s">
        <v>45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18664.28</v>
      </c>
      <c r="M54" s="22">
        <v>0</v>
      </c>
      <c r="N54" s="22">
        <v>0</v>
      </c>
      <c r="O54" s="22">
        <v>93852.22</v>
      </c>
      <c r="P54" s="25">
        <f t="shared" si="11"/>
        <v>112516.5</v>
      </c>
    </row>
    <row r="55" spans="3:16" x14ac:dyDescent="0.25">
      <c r="C55" s="5" t="s">
        <v>46</v>
      </c>
      <c r="D55" s="22">
        <v>0</v>
      </c>
      <c r="E55" s="22">
        <v>53100</v>
      </c>
      <c r="F55" s="22">
        <v>150811.38</v>
      </c>
      <c r="G55" s="22">
        <v>231322.48</v>
      </c>
      <c r="H55" s="22">
        <v>0</v>
      </c>
      <c r="I55" s="22">
        <v>410735.87</v>
      </c>
      <c r="J55" s="22">
        <v>116975.03999999999</v>
      </c>
      <c r="K55" s="22">
        <v>203007.2</v>
      </c>
      <c r="L55" s="22">
        <v>893549.1</v>
      </c>
      <c r="M55" s="22">
        <v>163689.25</v>
      </c>
      <c r="N55" s="22">
        <v>4000249.09</v>
      </c>
      <c r="O55" s="22">
        <v>410480.68</v>
      </c>
      <c r="P55" s="25">
        <f t="shared" si="11"/>
        <v>6633920.0899999999</v>
      </c>
    </row>
    <row r="56" spans="3:16" x14ac:dyDescent="0.25">
      <c r="C56" s="5" t="s">
        <v>47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M56" s="22">
        <v>0</v>
      </c>
      <c r="N56" s="22">
        <v>0</v>
      </c>
      <c r="O56" s="22">
        <v>0</v>
      </c>
      <c r="P56" s="25">
        <f t="shared" si="11"/>
        <v>0</v>
      </c>
    </row>
    <row r="57" spans="3:16" x14ac:dyDescent="0.25">
      <c r="C57" s="5" t="s">
        <v>48</v>
      </c>
      <c r="D57" s="22">
        <v>0</v>
      </c>
      <c r="E57" s="22">
        <v>0</v>
      </c>
      <c r="F57" s="22">
        <v>0</v>
      </c>
      <c r="G57" s="22">
        <v>0</v>
      </c>
      <c r="H57" s="22">
        <v>4956</v>
      </c>
      <c r="I57" s="22">
        <v>0</v>
      </c>
      <c r="J57" s="22">
        <v>791600.64000000001</v>
      </c>
      <c r="K57" s="22">
        <v>0</v>
      </c>
      <c r="L57" s="22">
        <v>105846</v>
      </c>
      <c r="M57" s="22">
        <v>790600</v>
      </c>
      <c r="N57" s="22">
        <v>135912.14000000001</v>
      </c>
      <c r="O57" s="22">
        <v>49969.41</v>
      </c>
      <c r="P57" s="25">
        <f t="shared" si="11"/>
        <v>1878884.1900000002</v>
      </c>
    </row>
    <row r="58" spans="3:16" x14ac:dyDescent="0.25">
      <c r="C58" s="5" t="s">
        <v>49</v>
      </c>
      <c r="D58" s="22">
        <v>0</v>
      </c>
      <c r="E58" s="22">
        <v>0</v>
      </c>
      <c r="F58" s="22">
        <v>0</v>
      </c>
      <c r="G58" s="22">
        <v>26432</v>
      </c>
      <c r="H58" s="22">
        <v>106379.12</v>
      </c>
      <c r="I58" s="22">
        <v>0</v>
      </c>
      <c r="J58" s="22">
        <v>25533.759999999998</v>
      </c>
      <c r="K58" s="22">
        <v>0</v>
      </c>
      <c r="L58" s="22">
        <v>46849.64</v>
      </c>
      <c r="M58" s="22">
        <v>0</v>
      </c>
      <c r="N58" s="22">
        <v>0</v>
      </c>
      <c r="O58" s="22">
        <v>146998.26</v>
      </c>
      <c r="P58" s="25">
        <f t="shared" si="11"/>
        <v>352192.78</v>
      </c>
    </row>
    <row r="59" spans="3:16" x14ac:dyDescent="0.25">
      <c r="C59" s="5" t="s">
        <v>50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5">
        <f t="shared" si="11"/>
        <v>0</v>
      </c>
    </row>
    <row r="60" spans="3:16" x14ac:dyDescent="0.25">
      <c r="C60" s="5" t="s">
        <v>51</v>
      </c>
      <c r="D60" s="22">
        <v>0</v>
      </c>
      <c r="E60" s="22">
        <v>81762.2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671300</v>
      </c>
      <c r="P60" s="25">
        <f>SUM(D60:O60)</f>
        <v>753062.2</v>
      </c>
    </row>
    <row r="61" spans="3:16" x14ac:dyDescent="0.25">
      <c r="C61" s="5" t="s">
        <v>52</v>
      </c>
      <c r="D61" s="22">
        <v>0</v>
      </c>
      <c r="E61" s="22">
        <v>0</v>
      </c>
      <c r="F61" s="22">
        <v>0</v>
      </c>
      <c r="G61" s="22">
        <v>0</v>
      </c>
      <c r="H61" s="22">
        <v>201013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5">
        <f>SUM(D61:O61)</f>
        <v>201013</v>
      </c>
    </row>
    <row r="62" spans="3:16" x14ac:dyDescent="0.25">
      <c r="C62" s="3" t="s">
        <v>53</v>
      </c>
      <c r="D62" s="22"/>
      <c r="E62" s="22"/>
      <c r="F62" s="22"/>
      <c r="G62" s="22"/>
      <c r="H62" s="22"/>
      <c r="I62" s="22"/>
      <c r="J62" s="22"/>
      <c r="P62" s="25"/>
    </row>
    <row r="63" spans="3:16" x14ac:dyDescent="0.25">
      <c r="C63" s="5" t="s">
        <v>54</v>
      </c>
      <c r="D63" s="22"/>
      <c r="E63" s="22"/>
      <c r="F63" s="22"/>
      <c r="G63" s="22"/>
      <c r="H63" s="22"/>
      <c r="I63" s="22"/>
      <c r="J63" s="22"/>
      <c r="P63" s="25"/>
    </row>
    <row r="64" spans="3:16" x14ac:dyDescent="0.25">
      <c r="C64" s="5" t="s">
        <v>55</v>
      </c>
    </row>
    <row r="65" spans="3:16" x14ac:dyDescent="0.25">
      <c r="C65" s="5" t="s">
        <v>56</v>
      </c>
    </row>
    <row r="66" spans="3:16" x14ac:dyDescent="0.25">
      <c r="C66" s="5" t="s">
        <v>57</v>
      </c>
    </row>
    <row r="67" spans="3:16" x14ac:dyDescent="0.25">
      <c r="C67" s="3" t="s">
        <v>58</v>
      </c>
    </row>
    <row r="68" spans="3:16" x14ac:dyDescent="0.25">
      <c r="C68" s="5" t="s">
        <v>59</v>
      </c>
    </row>
    <row r="69" spans="3:16" x14ac:dyDescent="0.25">
      <c r="C69" s="5" t="s">
        <v>60</v>
      </c>
    </row>
    <row r="70" spans="3:16" x14ac:dyDescent="0.25">
      <c r="C70" s="3" t="s">
        <v>61</v>
      </c>
    </row>
    <row r="71" spans="3:16" x14ac:dyDescent="0.25">
      <c r="C71" s="5" t="s">
        <v>62</v>
      </c>
    </row>
    <row r="72" spans="3:16" x14ac:dyDescent="0.25">
      <c r="C72" s="5" t="s">
        <v>63</v>
      </c>
    </row>
    <row r="73" spans="3:16" x14ac:dyDescent="0.25">
      <c r="C73" s="5" t="s">
        <v>64</v>
      </c>
    </row>
    <row r="74" spans="3:16" x14ac:dyDescent="0.25">
      <c r="C74" s="1" t="s">
        <v>67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3:16" x14ac:dyDescent="0.25">
      <c r="C75" s="3" t="s">
        <v>68</v>
      </c>
    </row>
    <row r="76" spans="3:16" x14ac:dyDescent="0.25">
      <c r="C76" s="5" t="s">
        <v>69</v>
      </c>
    </row>
    <row r="77" spans="3:16" x14ac:dyDescent="0.25">
      <c r="C77" s="5" t="s">
        <v>70</v>
      </c>
    </row>
    <row r="78" spans="3:16" x14ac:dyDescent="0.25">
      <c r="C78" s="3" t="s">
        <v>71</v>
      </c>
    </row>
    <row r="79" spans="3:16" x14ac:dyDescent="0.25">
      <c r="C79" s="5" t="s">
        <v>72</v>
      </c>
    </row>
    <row r="80" spans="3:16" x14ac:dyDescent="0.25">
      <c r="C80" s="5" t="s">
        <v>73</v>
      </c>
    </row>
    <row r="81" spans="3:16" x14ac:dyDescent="0.25">
      <c r="C81" s="3" t="s">
        <v>74</v>
      </c>
    </row>
    <row r="82" spans="3:16" x14ac:dyDescent="0.25">
      <c r="C82" s="5" t="s">
        <v>75</v>
      </c>
    </row>
    <row r="83" spans="3:16" x14ac:dyDescent="0.25">
      <c r="C83" s="10" t="s">
        <v>65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>
        <f>+P10+P16+P26+P52</f>
        <v>1005162059.2700001</v>
      </c>
    </row>
    <row r="90" spans="3:16" x14ac:dyDescent="0.25">
      <c r="C90" s="51" t="s">
        <v>108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3:16" ht="21" x14ac:dyDescent="0.35">
      <c r="C91" s="52" t="s">
        <v>109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3:16" ht="21" x14ac:dyDescent="0.35">
      <c r="C92" s="53" t="s">
        <v>110</v>
      </c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</sheetData>
  <mergeCells count="8">
    <mergeCell ref="C2:P2"/>
    <mergeCell ref="C90:P90"/>
    <mergeCell ref="C91:P91"/>
    <mergeCell ref="C92:P92"/>
    <mergeCell ref="C3:P3"/>
    <mergeCell ref="C4:P4"/>
    <mergeCell ref="C5:P5"/>
    <mergeCell ref="C6:P6"/>
  </mergeCells>
  <pageMargins left="0.70866141732283472" right="0.70866141732283472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2023-01-20T18:38:45Z</cp:lastPrinted>
  <dcterms:created xsi:type="dcterms:W3CDTF">2021-07-29T18:58:50Z</dcterms:created>
  <dcterms:modified xsi:type="dcterms:W3CDTF">2023-01-20T18:40:58Z</dcterms:modified>
</cp:coreProperties>
</file>