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7 - Julio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E54" i="2"/>
  <c r="D54" i="2"/>
  <c r="I53" i="3"/>
  <c r="H53" i="3"/>
  <c r="H27" i="3"/>
  <c r="H17" i="3"/>
  <c r="H11" i="3"/>
  <c r="H10" i="3" s="1"/>
  <c r="G53" i="3"/>
  <c r="D53" i="3"/>
  <c r="E53" i="3"/>
  <c r="G63" i="2"/>
  <c r="F53" i="3"/>
  <c r="J53" i="3"/>
  <c r="K53" i="3"/>
  <c r="L53" i="3"/>
  <c r="M53" i="3"/>
  <c r="N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O13" i="2"/>
  <c r="P13" i="2"/>
  <c r="Q13" i="2"/>
  <c r="G14" i="2"/>
  <c r="H14" i="2"/>
  <c r="I14" i="2"/>
  <c r="K14" i="2"/>
  <c r="L14" i="2"/>
  <c r="M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46" i="2"/>
  <c r="D38" i="2"/>
  <c r="D28" i="2"/>
  <c r="D18" i="2"/>
  <c r="D12" i="2"/>
  <c r="D85" i="2" s="1"/>
  <c r="J28" i="2" l="1"/>
  <c r="O54" i="2"/>
  <c r="Q28" i="2"/>
  <c r="M28" i="2"/>
  <c r="I28" i="2"/>
  <c r="N54" i="2"/>
  <c r="J54" i="2"/>
  <c r="N28" i="2"/>
  <c r="P28" i="2"/>
  <c r="L28" i="2"/>
  <c r="H28" i="2"/>
  <c r="F54" i="2"/>
  <c r="Q54" i="2"/>
  <c r="M54" i="2"/>
  <c r="I54" i="2"/>
  <c r="G54" i="2"/>
  <c r="O28" i="2"/>
  <c r="G28" i="2"/>
  <c r="P54" i="2"/>
  <c r="L54" i="2"/>
  <c r="H54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R28" i="2" l="1"/>
  <c r="D75" i="1"/>
  <c r="D88" i="1" s="1"/>
  <c r="D10" i="1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F47" i="2"/>
  <c r="G47" i="2"/>
  <c r="G38" i="2" s="1"/>
  <c r="H47" i="2"/>
  <c r="I47" i="2"/>
  <c r="I38" i="2" s="1"/>
  <c r="J47" i="2"/>
  <c r="K47" i="2"/>
  <c r="K38" i="2" s="1"/>
  <c r="J38" i="2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G11" i="3"/>
  <c r="F11" i="3"/>
  <c r="E11" i="3"/>
  <c r="D11" i="3"/>
  <c r="D10" i="3" s="1"/>
  <c r="O10" i="3" l="1"/>
  <c r="P27" i="3"/>
  <c r="F10" i="3"/>
  <c r="E10" i="3"/>
  <c r="G10" i="3"/>
  <c r="I10" i="3"/>
  <c r="J10" i="3"/>
  <c r="N10" i="3"/>
  <c r="M10" i="3"/>
  <c r="K10" i="3"/>
  <c r="L10" i="3"/>
  <c r="P17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Q18" i="2"/>
  <c r="M12" i="2"/>
  <c r="N12" i="2"/>
  <c r="O12" i="2"/>
  <c r="Q12" i="2"/>
  <c r="P11" i="2"/>
  <c r="F18" i="2"/>
  <c r="G18" i="2"/>
  <c r="H18" i="2"/>
  <c r="I18" i="2"/>
  <c r="J18" i="2"/>
  <c r="J11" i="2" s="1"/>
  <c r="K18" i="2"/>
  <c r="L18" i="2"/>
  <c r="F12" i="2"/>
  <c r="G12" i="2"/>
  <c r="H12" i="2"/>
  <c r="H11" i="2" s="1"/>
  <c r="I12" i="2"/>
  <c r="K12" i="2"/>
  <c r="L12" i="2"/>
  <c r="O11" i="2" l="1"/>
  <c r="L11" i="2"/>
  <c r="F11" i="2"/>
  <c r="K11" i="2"/>
  <c r="I11" i="2"/>
  <c r="G11" i="2"/>
  <c r="S28" i="2"/>
  <c r="Q11" i="2"/>
  <c r="R54" i="2"/>
  <c r="P10" i="3"/>
  <c r="N11" i="2"/>
  <c r="R18" i="2"/>
  <c r="S18" i="2" s="1"/>
  <c r="P84" i="3"/>
  <c r="M11" i="2"/>
  <c r="R12" i="2"/>
  <c r="E28" i="2"/>
  <c r="E18" i="2"/>
  <c r="R11" i="2" l="1"/>
  <c r="E11" i="2"/>
  <c r="D11" i="2" l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<sst xmlns="http://schemas.openxmlformats.org/spreadsheetml/2006/main" count="286" uniqueCount="112">
  <si>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</si>
  <si>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</si>
  <si>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</si>
  <si>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</si>
  <si>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</si>
  <si>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</si>
  <si>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</si>
  <si>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</si>
  <si>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</si>
  <si>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</si>
  <si>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</si>
  <si>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</si>
  <si>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</si>
  <si>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</si>
  <si>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</si>
  <si>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</si>
  <si>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</si>
  <si>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</si>
  <si>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</si>
  <si>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</si>
  <si>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</si>
  <si>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</si>
  <si>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</si>
  <si>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</si>
  <si>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</si>
  <si>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</si>
  <si>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</si>
  <si>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</si>
  <si>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</si>
  <si>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</si>
  <si>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</si>
  <si>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</si>
  <si>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</si>
  <si>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</si>
  <si>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</si>
  <si>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</si>
  <si>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</si>
  <si>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</si>
  <si>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</si>
  <si>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</si>
  <si>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</si>
  <si>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</si>
  <si>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</si>
  <si>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</si>
  <si>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</si>
  <si>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</si>
  <si>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</si>
  <si>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</si>
  <si>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</si>
  <si>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</si>
  <si>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</si>
  <si>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</si>
  <si>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</si>
  <si>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</si>
  <si>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</si>
  <si>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</si>
  <si>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</si>
  <si>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</si>
  <si>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</si>
  <si>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</si>
  <si>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</si>
  <si>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</si>
  <si>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</si>
  <si>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</si>
  <si>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</si>
  <si>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</si>
  <si>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</si>
  <si>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</si>
  <si>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</si>
  <si>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</si>
  <si>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</si>
  <si>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</si>
  <si>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</si>
  <si>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</si>
  <si>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</si>
  <si>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</si>
  <si>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</si>
  <si>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</si>
  <si>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</si>
  <si>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</si>
  <si>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</si>
  <si>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</si>
  <si>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</si>
  <si>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</si>
  <si>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</si>
  <si>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</si>
  <si>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</si>
  <si>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</si>
  <si>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</si>
  <si>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</si>
  <si>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</si>
  <si>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</si>
  <si>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</si>
  <si>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</si>
  <si>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</si>
  <si>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</si>
  <si>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</si>
  <si>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</si>
  <si>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</si>
  <si>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</si>
  <si>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</si>
  <si>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</si>
  <si>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</si>
  <si>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</si>
  <si>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</si>
  <si>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</si>
  <si>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</si>
  <si>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</si>
  <si>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Fuente: SIGEF</t>
  </si>
  <si>
    <t>Subdirección Planificación y Conocimientos</t>
  </si>
  <si>
    <t>Cinthia E. Dicent Montero</t>
  </si>
  <si>
    <t>Coordinadora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</si>
</sst>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736149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D62" sqref="D6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9" t="s">
        <v>98</v>
      </c>
      <c r="D3" s="60"/>
      <c r="E3" s="60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7" t="s">
        <v>99</v>
      </c>
      <c r="D4" s="58"/>
      <c r="E4" s="58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3" t="s">
        <v>100</v>
      </c>
      <c r="D5" s="64"/>
      <c r="E5" s="64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1" t="s">
        <v>76</v>
      </c>
      <c r="D6" s="62"/>
      <c r="E6" s="62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1" t="s">
        <v>77</v>
      </c>
      <c r="D7" s="62"/>
      <c r="E7" s="6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1" t="s">
        <v>107</v>
      </c>
      <c r="D9" s="52" t="s">
        <v>94</v>
      </c>
      <c r="E9" s="52" t="s">
        <v>93</v>
      </c>
      <c r="F9" s="8"/>
    </row>
    <row r="10" spans="2:16" ht="23.25" customHeight="1" x14ac:dyDescent="0.25">
      <c r="C10" s="37" t="s">
        <v>0</v>
      </c>
      <c r="D10" s="38">
        <f>+D11+D17+D27+D53</f>
        <v>1254783844.8500001</v>
      </c>
      <c r="E10" s="38"/>
      <c r="F10" s="8"/>
    </row>
    <row r="11" spans="2:16" x14ac:dyDescent="0.25">
      <c r="C11" s="39" t="s">
        <v>1</v>
      </c>
      <c r="D11" s="40">
        <f>SUM(D12:D16)</f>
        <v>924993993.26999998</v>
      </c>
      <c r="E11" s="36"/>
      <c r="F11" s="34"/>
    </row>
    <row r="12" spans="2:16" x14ac:dyDescent="0.25">
      <c r="C12" s="41" t="s">
        <v>2</v>
      </c>
      <c r="D12" s="42">
        <v>764722405.07000005</v>
      </c>
      <c r="E12" s="42"/>
      <c r="F12" s="34"/>
    </row>
    <row r="13" spans="2:16" x14ac:dyDescent="0.25">
      <c r="C13" s="41" t="s">
        <v>3</v>
      </c>
      <c r="D13" s="42">
        <v>64035549.909999996</v>
      </c>
      <c r="F13" s="34"/>
    </row>
    <row r="14" spans="2:16" x14ac:dyDescent="0.25">
      <c r="C14" s="41" t="s">
        <v>4</v>
      </c>
      <c r="D14" s="42">
        <v>0</v>
      </c>
      <c r="F14" s="34"/>
    </row>
    <row r="15" spans="2:16" x14ac:dyDescent="0.25">
      <c r="C15" s="41" t="s">
        <v>5</v>
      </c>
      <c r="D15" s="42">
        <v>158400</v>
      </c>
      <c r="F15" s="34"/>
    </row>
    <row r="16" spans="2:16" x14ac:dyDescent="0.25">
      <c r="C16" s="41" t="s">
        <v>6</v>
      </c>
      <c r="D16" s="42">
        <v>96077638.290000007</v>
      </c>
      <c r="F16" s="34"/>
    </row>
    <row r="17" spans="3:6" x14ac:dyDescent="0.25">
      <c r="C17" s="39" t="s">
        <v>7</v>
      </c>
      <c r="D17" s="40">
        <f>SUM(D18:D26)</f>
        <v>42107207.730000004</v>
      </c>
      <c r="F17" s="34"/>
    </row>
    <row r="18" spans="3:6" x14ac:dyDescent="0.25">
      <c r="C18" s="41" t="s">
        <v>8</v>
      </c>
      <c r="D18" s="42">
        <v>8525228.8599999994</v>
      </c>
      <c r="F18" s="34"/>
    </row>
    <row r="19" spans="3:6" x14ac:dyDescent="0.25">
      <c r="C19" s="41" t="s">
        <v>9</v>
      </c>
      <c r="D19" s="42">
        <v>499069</v>
      </c>
      <c r="F19" s="34"/>
    </row>
    <row r="20" spans="3:6" x14ac:dyDescent="0.25">
      <c r="C20" s="41" t="s">
        <v>10</v>
      </c>
      <c r="D20" s="42">
        <v>75600</v>
      </c>
      <c r="F20" s="34"/>
    </row>
    <row r="21" spans="3:6" x14ac:dyDescent="0.25">
      <c r="C21" s="41" t="s">
        <v>11</v>
      </c>
      <c r="D21" s="42">
        <v>750000</v>
      </c>
      <c r="F21" s="34"/>
    </row>
    <row r="22" spans="3:6" x14ac:dyDescent="0.25">
      <c r="C22" s="41" t="s">
        <v>12</v>
      </c>
      <c r="D22" s="42">
        <v>3125800</v>
      </c>
      <c r="F22" s="34"/>
    </row>
    <row r="23" spans="3:6" x14ac:dyDescent="0.25">
      <c r="C23" s="41" t="s">
        <v>13</v>
      </c>
      <c r="D23" s="42">
        <v>1393415.99</v>
      </c>
      <c r="F23" s="34"/>
    </row>
    <row r="24" spans="3:6" x14ac:dyDescent="0.25">
      <c r="C24" s="41" t="s">
        <v>14</v>
      </c>
      <c r="D24" s="42">
        <v>22297744.420000002</v>
      </c>
      <c r="F24" s="34"/>
    </row>
    <row r="25" spans="3:6" x14ac:dyDescent="0.25">
      <c r="C25" s="41" t="s">
        <v>15</v>
      </c>
      <c r="D25" s="42">
        <v>5440349.46</v>
      </c>
      <c r="F25" s="34"/>
    </row>
    <row r="26" spans="3:6" x14ac:dyDescent="0.25">
      <c r="C26" s="41" t="s">
        <v>16</v>
      </c>
      <c r="D26" s="42">
        <v>0</v>
      </c>
      <c r="F26" s="34"/>
    </row>
    <row r="27" spans="3:6" x14ac:dyDescent="0.25">
      <c r="C27" s="39" t="s">
        <v>17</v>
      </c>
      <c r="D27" s="40">
        <f>SUM(D28:D36)</f>
        <v>249464998.94</v>
      </c>
      <c r="F27" s="34"/>
    </row>
    <row r="28" spans="3:6" x14ac:dyDescent="0.25">
      <c r="C28" s="41" t="s">
        <v>18</v>
      </c>
      <c r="D28" s="42">
        <v>14615989.140000001</v>
      </c>
      <c r="F28" s="34"/>
    </row>
    <row r="29" spans="3:6" x14ac:dyDescent="0.25">
      <c r="C29" s="41" t="s">
        <v>19</v>
      </c>
      <c r="D29" s="42">
        <v>4536450.38</v>
      </c>
      <c r="F29" s="34"/>
    </row>
    <row r="30" spans="3:6" x14ac:dyDescent="0.25">
      <c r="C30" s="41" t="s">
        <v>20</v>
      </c>
      <c r="D30" s="42">
        <v>12511972.130000001</v>
      </c>
      <c r="F30" s="34"/>
    </row>
    <row r="31" spans="3:6" x14ac:dyDescent="0.25">
      <c r="C31" s="41" t="s">
        <v>21</v>
      </c>
      <c r="D31" s="42">
        <v>91883746.75</v>
      </c>
      <c r="F31" s="34"/>
    </row>
    <row r="32" spans="3:6" x14ac:dyDescent="0.25">
      <c r="C32" s="41" t="s">
        <v>22</v>
      </c>
      <c r="D32" s="42">
        <v>4481162.75</v>
      </c>
      <c r="F32" s="34"/>
    </row>
    <row r="33" spans="3:6" x14ac:dyDescent="0.25">
      <c r="C33" s="41" t="s">
        <v>23</v>
      </c>
      <c r="D33" s="42">
        <v>5368444.62</v>
      </c>
      <c r="F33" s="34"/>
    </row>
    <row r="34" spans="3:6" x14ac:dyDescent="0.25">
      <c r="C34" s="41" t="s">
        <v>24</v>
      </c>
      <c r="D34" s="42">
        <v>35800221.560000002</v>
      </c>
      <c r="F34" s="34"/>
    </row>
    <row r="35" spans="3:6" x14ac:dyDescent="0.25">
      <c r="C35" s="41" t="s">
        <v>25</v>
      </c>
      <c r="D35" s="42">
        <v>0</v>
      </c>
      <c r="F35" s="34"/>
    </row>
    <row r="36" spans="3:6" x14ac:dyDescent="0.25">
      <c r="C36" s="41" t="s">
        <v>26</v>
      </c>
      <c r="D36" s="42">
        <v>80267011.609999999</v>
      </c>
      <c r="F36" s="34"/>
    </row>
    <row r="37" spans="3:6" x14ac:dyDescent="0.25">
      <c r="C37" s="39" t="s">
        <v>27</v>
      </c>
      <c r="D37" s="40">
        <f>SUM(D38:D44)</f>
        <v>0</v>
      </c>
      <c r="F37" s="34"/>
    </row>
    <row r="38" spans="3:6" x14ac:dyDescent="0.25">
      <c r="C38" s="41" t="s">
        <v>28</v>
      </c>
      <c r="D38" s="42"/>
      <c r="F38" s="34"/>
    </row>
    <row r="39" spans="3:6" x14ac:dyDescent="0.25">
      <c r="C39" s="41" t="s">
        <v>29</v>
      </c>
      <c r="D39" s="42"/>
      <c r="F39" s="34"/>
    </row>
    <row r="40" spans="3:6" x14ac:dyDescent="0.25">
      <c r="C40" s="41" t="s">
        <v>30</v>
      </c>
      <c r="D40" s="42"/>
      <c r="F40" s="34"/>
    </row>
    <row r="41" spans="3:6" x14ac:dyDescent="0.25">
      <c r="C41" s="41" t="s">
        <v>31</v>
      </c>
      <c r="D41" s="42"/>
      <c r="F41" s="34"/>
    </row>
    <row r="42" spans="3:6" x14ac:dyDescent="0.25">
      <c r="C42" s="41" t="s">
        <v>32</v>
      </c>
      <c r="D42" s="42"/>
      <c r="F42" s="34"/>
    </row>
    <row r="43" spans="3:6" x14ac:dyDescent="0.25">
      <c r="C43" s="41" t="s">
        <v>34</v>
      </c>
      <c r="D43" s="42"/>
      <c r="F43" s="34"/>
    </row>
    <row r="44" spans="3:6" x14ac:dyDescent="0.25">
      <c r="C44" s="41" t="s">
        <v>35</v>
      </c>
      <c r="D44" s="42"/>
      <c r="F44" s="34"/>
    </row>
    <row r="45" spans="3:6" x14ac:dyDescent="0.25">
      <c r="C45" s="39" t="s">
        <v>36</v>
      </c>
      <c r="D45" s="40">
        <f>SUM(D46:D52)</f>
        <v>0</v>
      </c>
      <c r="F45" s="34"/>
    </row>
    <row r="46" spans="3:6" x14ac:dyDescent="0.25">
      <c r="C46" s="41" t="s">
        <v>37</v>
      </c>
      <c r="D46" s="42"/>
      <c r="F46" s="34"/>
    </row>
    <row r="47" spans="3:6" x14ac:dyDescent="0.25">
      <c r="C47" s="41" t="s">
        <v>38</v>
      </c>
      <c r="D47" s="42"/>
      <c r="F47" s="34"/>
    </row>
    <row r="48" spans="3:6" x14ac:dyDescent="0.25">
      <c r="C48" s="41" t="s">
        <v>39</v>
      </c>
      <c r="D48" s="42"/>
      <c r="F48" s="34"/>
    </row>
    <row r="49" spans="3:6" x14ac:dyDescent="0.25">
      <c r="C49" s="41" t="s">
        <v>40</v>
      </c>
      <c r="D49" s="42"/>
      <c r="F49" s="34"/>
    </row>
    <row r="50" spans="3:6" x14ac:dyDescent="0.25">
      <c r="C50" s="41" t="s">
        <v>101</v>
      </c>
      <c r="D50" s="42"/>
      <c r="F50" s="34"/>
    </row>
    <row r="51" spans="3:6" x14ac:dyDescent="0.25">
      <c r="C51" s="41" t="s">
        <v>41</v>
      </c>
      <c r="D51" s="42"/>
      <c r="F51" s="34"/>
    </row>
    <row r="52" spans="3:6" x14ac:dyDescent="0.25">
      <c r="C52" s="41" t="s">
        <v>42</v>
      </c>
      <c r="D52" s="42"/>
      <c r="F52" s="34"/>
    </row>
    <row r="53" spans="3:6" x14ac:dyDescent="0.25">
      <c r="C53" s="39" t="s">
        <v>43</v>
      </c>
      <c r="D53" s="40">
        <f>SUM(D54:D62)</f>
        <v>38217644.909999996</v>
      </c>
      <c r="F53" s="34"/>
    </row>
    <row r="54" spans="3:6" x14ac:dyDescent="0.25">
      <c r="C54" s="41" t="s">
        <v>44</v>
      </c>
      <c r="D54" s="42">
        <v>7188756.1699999999</v>
      </c>
      <c r="F54" s="34"/>
    </row>
    <row r="55" spans="3:6" x14ac:dyDescent="0.25">
      <c r="C55" s="41" t="s">
        <v>102</v>
      </c>
      <c r="D55" s="42">
        <v>666180</v>
      </c>
      <c r="F55" s="34"/>
    </row>
    <row r="56" spans="3:6" x14ac:dyDescent="0.25">
      <c r="C56" s="41" t="s">
        <v>46</v>
      </c>
      <c r="D56" s="42">
        <v>21403358.739999998</v>
      </c>
      <c r="F56" s="34"/>
    </row>
    <row r="57" spans="3:6" x14ac:dyDescent="0.25">
      <c r="C57" s="41" t="s">
        <v>47</v>
      </c>
      <c r="D57" s="42">
        <v>0</v>
      </c>
      <c r="F57" s="34"/>
    </row>
    <row r="58" spans="3:6" x14ac:dyDescent="0.25">
      <c r="C58" s="41" t="s">
        <v>48</v>
      </c>
      <c r="D58" s="42">
        <v>6099350</v>
      </c>
      <c r="F58" s="34"/>
    </row>
    <row r="59" spans="3:6" x14ac:dyDescent="0.25">
      <c r="C59" s="41" t="s">
        <v>49</v>
      </c>
      <c r="D59" s="42">
        <v>210000</v>
      </c>
      <c r="F59" s="34"/>
    </row>
    <row r="60" spans="3:6" x14ac:dyDescent="0.25">
      <c r="C60" s="41" t="s">
        <v>103</v>
      </c>
      <c r="D60" s="42">
        <v>2650000</v>
      </c>
      <c r="F60" s="34"/>
    </row>
    <row r="61" spans="3:6" x14ac:dyDescent="0.25">
      <c r="C61" s="41" t="s">
        <v>51</v>
      </c>
      <c r="D61" s="42">
        <v>0</v>
      </c>
      <c r="F61" s="34"/>
    </row>
    <row r="62" spans="3:6" x14ac:dyDescent="0.25">
      <c r="C62" s="41" t="s">
        <v>52</v>
      </c>
      <c r="D62" s="42">
        <v>0</v>
      </c>
      <c r="F62" s="34"/>
    </row>
    <row r="63" spans="3:6" x14ac:dyDescent="0.25">
      <c r="C63" s="39" t="s">
        <v>53</v>
      </c>
      <c r="D63" s="40">
        <f>SUM(D64:D67)</f>
        <v>0</v>
      </c>
      <c r="F63" s="34"/>
    </row>
    <row r="64" spans="3:6" x14ac:dyDescent="0.25">
      <c r="C64" s="41" t="s">
        <v>54</v>
      </c>
      <c r="D64" s="42">
        <v>0</v>
      </c>
      <c r="F64" s="34"/>
    </row>
    <row r="65" spans="3:6" x14ac:dyDescent="0.25">
      <c r="C65" s="41" t="s">
        <v>55</v>
      </c>
      <c r="D65" s="42"/>
      <c r="F65" s="34"/>
    </row>
    <row r="66" spans="3:6" x14ac:dyDescent="0.25">
      <c r="C66" s="41" t="s">
        <v>56</v>
      </c>
      <c r="D66" s="42"/>
      <c r="F66" s="34"/>
    </row>
    <row r="67" spans="3:6" x14ac:dyDescent="0.25">
      <c r="C67" s="41" t="s">
        <v>57</v>
      </c>
      <c r="D67" s="42"/>
      <c r="F67" s="34"/>
    </row>
    <row r="68" spans="3:6" x14ac:dyDescent="0.25">
      <c r="C68" s="39" t="s">
        <v>58</v>
      </c>
      <c r="D68" s="40">
        <f>SUM(D69:D70)</f>
        <v>0</v>
      </c>
      <c r="F68" s="34"/>
    </row>
    <row r="69" spans="3:6" x14ac:dyDescent="0.25">
      <c r="C69" s="41" t="s">
        <v>59</v>
      </c>
      <c r="D69" s="42"/>
      <c r="F69" s="34"/>
    </row>
    <row r="70" spans="3:6" x14ac:dyDescent="0.25">
      <c r="C70" s="41" t="s">
        <v>60</v>
      </c>
      <c r="D70" s="42"/>
      <c r="F70" s="34"/>
    </row>
    <row r="71" spans="3:6" x14ac:dyDescent="0.25">
      <c r="C71" s="39" t="s">
        <v>61</v>
      </c>
      <c r="D71" s="40">
        <f>SUM(D72:D74)</f>
        <v>0</v>
      </c>
      <c r="F71" s="34"/>
    </row>
    <row r="72" spans="3:6" x14ac:dyDescent="0.25">
      <c r="C72" s="41" t="s">
        <v>62</v>
      </c>
      <c r="D72" s="42"/>
      <c r="F72" s="34"/>
    </row>
    <row r="73" spans="3:6" x14ac:dyDescent="0.25">
      <c r="C73" s="41" t="s">
        <v>63</v>
      </c>
      <c r="D73" s="42"/>
      <c r="F73" s="34"/>
    </row>
    <row r="74" spans="3:6" x14ac:dyDescent="0.25">
      <c r="C74" s="41" t="s">
        <v>64</v>
      </c>
      <c r="D74" s="42"/>
      <c r="F74" s="34"/>
    </row>
    <row r="75" spans="3:6" x14ac:dyDescent="0.25">
      <c r="C75" s="43" t="s">
        <v>104</v>
      </c>
      <c r="D75" s="44">
        <f>D11+D17+D27+D37+D45+D53+D63+D68+D71</f>
        <v>1254783844.8500001</v>
      </c>
      <c r="E75" s="45"/>
      <c r="F75" s="34"/>
    </row>
    <row r="76" spans="3:6" x14ac:dyDescent="0.25">
      <c r="C76" s="46"/>
      <c r="D76" s="42"/>
      <c r="F76" s="34"/>
    </row>
    <row r="77" spans="3:6" x14ac:dyDescent="0.25">
      <c r="C77" s="37" t="s">
        <v>67</v>
      </c>
      <c r="D77" s="47"/>
      <c r="F77" s="34"/>
    </row>
    <row r="78" spans="3:6" x14ac:dyDescent="0.25">
      <c r="C78" s="39" t="s">
        <v>68</v>
      </c>
      <c r="D78" s="48"/>
      <c r="F78" s="34"/>
    </row>
    <row r="79" spans="3:6" x14ac:dyDescent="0.25">
      <c r="C79" s="41" t="s">
        <v>69</v>
      </c>
      <c r="D79" s="42"/>
      <c r="F79" s="34"/>
    </row>
    <row r="80" spans="3:6" x14ac:dyDescent="0.25">
      <c r="C80" s="41" t="s">
        <v>70</v>
      </c>
      <c r="D80" s="42"/>
      <c r="F80" s="34"/>
    </row>
    <row r="81" spans="3:6" x14ac:dyDescent="0.25">
      <c r="C81" s="39" t="s">
        <v>71</v>
      </c>
      <c r="D81" s="48"/>
      <c r="F81" s="34"/>
    </row>
    <row r="82" spans="3:6" x14ac:dyDescent="0.25">
      <c r="C82" s="41" t="s">
        <v>72</v>
      </c>
      <c r="D82" s="42"/>
      <c r="F82" s="34"/>
    </row>
    <row r="83" spans="3:6" x14ac:dyDescent="0.25">
      <c r="C83" s="41" t="s">
        <v>73</v>
      </c>
      <c r="D83" s="42"/>
      <c r="F83" s="34"/>
    </row>
    <row r="84" spans="3:6" x14ac:dyDescent="0.25">
      <c r="C84" s="39" t="s">
        <v>74</v>
      </c>
      <c r="D84" s="48"/>
      <c r="F84" s="34"/>
    </row>
    <row r="85" spans="3:6" x14ac:dyDescent="0.25">
      <c r="C85" s="41" t="s">
        <v>75</v>
      </c>
      <c r="D85" s="42"/>
      <c r="F85" s="34"/>
    </row>
    <row r="86" spans="3:6" x14ac:dyDescent="0.25">
      <c r="C86" s="43" t="s">
        <v>105</v>
      </c>
      <c r="D86" s="45"/>
      <c r="E86" s="45"/>
      <c r="F86" s="34"/>
    </row>
    <row r="88" spans="3:6" ht="15.75" x14ac:dyDescent="0.25">
      <c r="C88" s="49" t="s">
        <v>106</v>
      </c>
      <c r="D88" s="50">
        <f>D75+D86</f>
        <v>1254783844.8500001</v>
      </c>
      <c r="E88" s="50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3"/>
  <sheetViews>
    <sheetView showGridLines="0" tabSelected="1" topLeftCell="C82" workbookViewId="0">
      <selection activeCell="H96" sqref="H96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59" t="s">
        <v>98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57" t="s">
        <v>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3:19" ht="15.75" x14ac:dyDescent="0.25">
      <c r="C5" s="63" t="s">
        <v>100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61" t="s">
        <v>92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3:19" ht="15.75" customHeight="1" x14ac:dyDescent="0.25">
      <c r="C7" s="62" t="s">
        <v>77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68" t="s">
        <v>66</v>
      </c>
      <c r="D9" s="69" t="s">
        <v>94</v>
      </c>
      <c r="E9" s="69" t="s">
        <v>93</v>
      </c>
      <c r="F9" s="65" t="s">
        <v>91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</row>
    <row r="10" spans="3:19" x14ac:dyDescent="0.25">
      <c r="C10" s="68"/>
      <c r="D10" s="70"/>
      <c r="E10" s="70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6">
        <f t="shared" si="0"/>
        <v>93228361.290000007</v>
      </c>
      <c r="J11" s="4">
        <f>+J12+J18+J28+J54</f>
        <v>71673301.25</v>
      </c>
      <c r="K11" s="4">
        <f t="shared" si="0"/>
        <v>73531329.719999999</v>
      </c>
      <c r="L11" s="4">
        <f t="shared" si="0"/>
        <v>0</v>
      </c>
      <c r="M11" s="4">
        <f>+M12+M18+M28+M54</f>
        <v>0</v>
      </c>
      <c r="N11" s="4">
        <f t="shared" ref="N11" si="1">+N12+N18+N28+N54</f>
        <v>0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446861643.18000007</v>
      </c>
      <c r="S11" s="32"/>
    </row>
    <row r="12" spans="3:19" x14ac:dyDescent="0.25">
      <c r="C12" s="3" t="s">
        <v>1</v>
      </c>
      <c r="D12" s="40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6">
        <f t="shared" si="5"/>
        <v>69595438.909999996</v>
      </c>
      <c r="J12" s="4">
        <f>SUM(J13:J17)</f>
        <v>51148553.809999995</v>
      </c>
      <c r="K12" s="4">
        <f t="shared" si="5"/>
        <v>51715813.289999999</v>
      </c>
      <c r="L12" s="4">
        <f t="shared" si="5"/>
        <v>0</v>
      </c>
      <c r="M12" s="4">
        <f t="shared" ref="M12" si="6">SUM(M13:M17)</f>
        <v>0</v>
      </c>
      <c r="N12" s="4">
        <f t="shared" ref="N12" si="7">SUM(N13:N17)</f>
        <v>0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328714283.14999998</v>
      </c>
      <c r="S12" s="32"/>
    </row>
    <row r="13" spans="3:19" x14ac:dyDescent="0.25">
      <c r="C13" s="5" t="s">
        <v>2</v>
      </c>
      <c r="D13" s="42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44237449.890000001</v>
      </c>
      <c r="L13" s="28">
        <f>+'P3 Ejecucion '!J12</f>
        <v>0</v>
      </c>
      <c r="M13" s="28">
        <f>+'P3 Ejecucion '!K12</f>
        <v>0</v>
      </c>
      <c r="N13" s="28">
        <f>+'P3 Ejecucion '!L12</f>
        <v>0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266513779.06</v>
      </c>
      <c r="S13" s="32"/>
    </row>
    <row r="14" spans="3:19" x14ac:dyDescent="0.25">
      <c r="C14" s="5" t="s">
        <v>3</v>
      </c>
      <c r="D14" s="42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766760</v>
      </c>
      <c r="L14" s="28">
        <f>+'P3 Ejecucion '!J13</f>
        <v>0</v>
      </c>
      <c r="M14" s="28">
        <f>+'P3 Ejecucion '!K13</f>
        <v>0</v>
      </c>
      <c r="N14" s="28">
        <f>+'P3 Ejecucion '!L13</f>
        <v>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21596566.18</v>
      </c>
      <c r="S14" s="32"/>
    </row>
    <row r="15" spans="3:19" x14ac:dyDescent="0.25">
      <c r="C15" s="5" t="s">
        <v>4</v>
      </c>
      <c r="D15" s="42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2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2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6711603.4000000004</v>
      </c>
      <c r="L17" s="28">
        <f>+'P3 Ejecucion '!J16</f>
        <v>0</v>
      </c>
      <c r="M17" s="28">
        <f>+'P3 Ejecucion '!K16</f>
        <v>0</v>
      </c>
      <c r="N17" s="28">
        <f>+'P3 Ejecucion '!L16</f>
        <v>0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40597937.909999996</v>
      </c>
      <c r="S17" s="32"/>
    </row>
    <row r="18" spans="3:19" x14ac:dyDescent="0.25">
      <c r="C18" s="3" t="s">
        <v>7</v>
      </c>
      <c r="D18" s="40">
        <f>SUM(D19:D27)</f>
        <v>42107207.730000004</v>
      </c>
      <c r="E18" s="4">
        <f>SUM(E19:E27)</f>
        <v>0</v>
      </c>
      <c r="F18" s="36">
        <f t="shared" ref="F18:L18" si="11">SUM(F19:F27)</f>
        <v>853673.73</v>
      </c>
      <c r="G18" s="36">
        <f t="shared" si="11"/>
        <v>1014655.56</v>
      </c>
      <c r="H18" s="36">
        <f t="shared" si="11"/>
        <v>2692179.9800000004</v>
      </c>
      <c r="I18" s="36">
        <f t="shared" si="11"/>
        <v>2251276.7599999998</v>
      </c>
      <c r="J18" s="36">
        <f t="shared" si="11"/>
        <v>3442317.24</v>
      </c>
      <c r="K18" s="36">
        <f t="shared" si="11"/>
        <v>2810261.8899999997</v>
      </c>
      <c r="L18" s="36">
        <f t="shared" si="11"/>
        <v>0</v>
      </c>
      <c r="M18" s="36">
        <f t="shared" ref="M18" si="12">SUM(M19:M27)</f>
        <v>0</v>
      </c>
      <c r="N18" s="36">
        <f t="shared" ref="N18" si="13">SUM(N19:N27)</f>
        <v>0</v>
      </c>
      <c r="O18" s="36">
        <f t="shared" ref="O18" si="14">SUM(O19:O27)</f>
        <v>0</v>
      </c>
      <c r="P18" s="36">
        <f t="shared" ref="P18" si="15">SUM(P19:P27)</f>
        <v>0</v>
      </c>
      <c r="Q18" s="36">
        <f t="shared" ref="Q18" si="16">SUM(Q19:Q27)</f>
        <v>0</v>
      </c>
      <c r="R18" s="36">
        <f>SUM(F18:Q18)</f>
        <v>13064365.16</v>
      </c>
      <c r="S18" s="32">
        <f>+R18-'P3 Ejecucion '!P17</f>
        <v>0</v>
      </c>
    </row>
    <row r="19" spans="3:19" x14ac:dyDescent="0.25">
      <c r="C19" s="5" t="s">
        <v>8</v>
      </c>
      <c r="D19" s="42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1377280.41</v>
      </c>
      <c r="L19" s="28">
        <f>+'P3 Ejecucion '!J18</f>
        <v>0</v>
      </c>
      <c r="M19" s="28">
        <f>+'P3 Ejecucion '!K18</f>
        <v>0</v>
      </c>
      <c r="N19" s="28">
        <f>+'P3 Ejecucion '!L18</f>
        <v>0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3614347.1799999997</v>
      </c>
      <c r="S19" s="32"/>
    </row>
    <row r="20" spans="3:19" x14ac:dyDescent="0.25">
      <c r="C20" s="5" t="s">
        <v>9</v>
      </c>
      <c r="D20" s="42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162323</v>
      </c>
      <c r="L20" s="28">
        <f>+'P3 Ejecucion '!J19</f>
        <v>0</v>
      </c>
      <c r="M20" s="28">
        <f>+'P3 Ejecucion '!K19</f>
        <v>0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212323</v>
      </c>
      <c r="S20" s="32"/>
    </row>
    <row r="21" spans="3:19" x14ac:dyDescent="0.25">
      <c r="C21" s="5" t="s">
        <v>10</v>
      </c>
      <c r="D21" s="42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2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33789.89</v>
      </c>
      <c r="L22" s="28">
        <f>+'P3 Ejecucion '!J21</f>
        <v>0</v>
      </c>
      <c r="M22" s="28">
        <f>+'P3 Ejecucion '!K21</f>
        <v>0</v>
      </c>
      <c r="N22" s="28">
        <f>+'P3 Ejecucion '!L21</f>
        <v>0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413789.89</v>
      </c>
      <c r="S22" s="32"/>
    </row>
    <row r="23" spans="3:19" x14ac:dyDescent="0.25">
      <c r="C23" s="5" t="s">
        <v>12</v>
      </c>
      <c r="D23" s="42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228877.99</v>
      </c>
      <c r="L23" s="28">
        <f>+'P3 Ejecucion '!J22</f>
        <v>0</v>
      </c>
      <c r="M23" s="28">
        <f>+'P3 Ejecucion '!K22</f>
        <v>0</v>
      </c>
      <c r="N23" s="28">
        <f>+'P3 Ejecucion '!L22</f>
        <v>0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1522987.12</v>
      </c>
      <c r="S23" s="32"/>
    </row>
    <row r="24" spans="3:19" x14ac:dyDescent="0.25">
      <c r="C24" s="5" t="s">
        <v>13</v>
      </c>
      <c r="D24" s="42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114650.36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1424985.0400000003</v>
      </c>
      <c r="S24" s="32"/>
    </row>
    <row r="25" spans="3:19" x14ac:dyDescent="0.25">
      <c r="C25" s="5" t="s">
        <v>14</v>
      </c>
      <c r="D25" s="42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759079.84</v>
      </c>
      <c r="L25" s="28">
        <f>+'P3 Ejecucion '!J24</f>
        <v>0</v>
      </c>
      <c r="M25" s="28">
        <f>+'P3 Ejecucion '!K24</f>
        <v>0</v>
      </c>
      <c r="N25" s="28">
        <f>+'P3 Ejecucion '!L24</f>
        <v>0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4268911.38</v>
      </c>
      <c r="S25" s="32"/>
    </row>
    <row r="26" spans="3:19" x14ac:dyDescent="0.25">
      <c r="C26" s="5" t="s">
        <v>15</v>
      </c>
      <c r="D26" s="42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104170.4</v>
      </c>
      <c r="L26" s="28">
        <f>+'P3 Ejecucion '!J25</f>
        <v>0</v>
      </c>
      <c r="M26" s="28">
        <f>+'P3 Ejecucion '!K25</f>
        <v>0</v>
      </c>
      <c r="N26" s="28">
        <f>+'P3 Ejecucion '!L25</f>
        <v>0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961889.55</v>
      </c>
      <c r="S26" s="32"/>
    </row>
    <row r="27" spans="3:19" x14ac:dyDescent="0.25">
      <c r="C27" s="5" t="s">
        <v>16</v>
      </c>
      <c r="D27" s="42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30090</v>
      </c>
      <c r="L27" s="28">
        <f>+'P3 Ejecucion '!J26</f>
        <v>0</v>
      </c>
      <c r="M27" s="28">
        <f>+'P3 Ejecucion '!K26</f>
        <v>0</v>
      </c>
      <c r="N27" s="28">
        <f>+'P3 Ejecucion '!L26</f>
        <v>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645132</v>
      </c>
      <c r="S27" s="32"/>
    </row>
    <row r="28" spans="3:19" x14ac:dyDescent="0.25">
      <c r="C28" s="3" t="s">
        <v>17</v>
      </c>
      <c r="D28" s="40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18268335.220000003</v>
      </c>
      <c r="L28" s="4">
        <f t="shared" si="18"/>
        <v>0</v>
      </c>
      <c r="M28" s="4">
        <f t="shared" si="18"/>
        <v>0</v>
      </c>
      <c r="N28" s="4">
        <f t="shared" si="18"/>
        <v>0</v>
      </c>
      <c r="O28" s="4">
        <f t="shared" si="18"/>
        <v>0</v>
      </c>
      <c r="P28" s="4">
        <f t="shared" si="18"/>
        <v>0</v>
      </c>
      <c r="Q28" s="4">
        <f t="shared" si="18"/>
        <v>0</v>
      </c>
      <c r="R28" s="30">
        <f>SUM(F28:Q28)</f>
        <v>102337433</v>
      </c>
      <c r="S28" s="32">
        <f>+R28-'P3 Ejecucion '!P27</f>
        <v>0</v>
      </c>
    </row>
    <row r="29" spans="3:19" x14ac:dyDescent="0.25">
      <c r="C29" s="5" t="s">
        <v>18</v>
      </c>
      <c r="D29" s="42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1690891.48</v>
      </c>
      <c r="L29" s="28">
        <f>+'P3 Ejecucion '!J28</f>
        <v>0</v>
      </c>
      <c r="M29" s="28">
        <f>+'P3 Ejecucion '!K28</f>
        <v>0</v>
      </c>
      <c r="N29" s="28">
        <f>+'P3 Ejecucion '!L28</f>
        <v>0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8005011.0399999991</v>
      </c>
      <c r="S29" s="32"/>
    </row>
    <row r="30" spans="3:19" x14ac:dyDescent="0.25">
      <c r="C30" s="5" t="s">
        <v>19</v>
      </c>
      <c r="D30" s="42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2430.1</v>
      </c>
      <c r="L30" s="28">
        <f>+'P3 Ejecucion '!J29</f>
        <v>0</v>
      </c>
      <c r="M30" s="28">
        <f>+'P3 Ejecucion '!K29</f>
        <v>0</v>
      </c>
      <c r="N30" s="28">
        <f>+'P3 Ejecucion '!L29</f>
        <v>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19">SUM(F30:Q30)</f>
        <v>1179908.44</v>
      </c>
      <c r="S30" s="32"/>
    </row>
    <row r="31" spans="3:19" x14ac:dyDescent="0.25">
      <c r="C31" s="5" t="s">
        <v>20</v>
      </c>
      <c r="D31" s="42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7909961.2199999997</v>
      </c>
      <c r="L31" s="28">
        <f>+'P3 Ejecucion '!J30</f>
        <v>0</v>
      </c>
      <c r="M31" s="28">
        <f>+'P3 Ejecucion '!K30</f>
        <v>0</v>
      </c>
      <c r="N31" s="28">
        <f>+'P3 Ejecucion '!L30</f>
        <v>0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19"/>
        <v>10530807.84</v>
      </c>
      <c r="S31" s="32"/>
    </row>
    <row r="32" spans="3:19" x14ac:dyDescent="0.25">
      <c r="C32" s="5" t="s">
        <v>21</v>
      </c>
      <c r="D32" s="42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0</v>
      </c>
      <c r="L32" s="28">
        <f>+'P3 Ejecucion '!J31</f>
        <v>0</v>
      </c>
      <c r="M32" s="28">
        <f>+'P3 Ejecucion '!K31</f>
        <v>0</v>
      </c>
      <c r="N32" s="28">
        <f>+'P3 Ejecucion '!L31</f>
        <v>0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19"/>
        <v>26012975.099999998</v>
      </c>
      <c r="S32" s="32"/>
    </row>
    <row r="33" spans="3:19" x14ac:dyDescent="0.25">
      <c r="C33" s="5" t="s">
        <v>22</v>
      </c>
      <c r="D33" s="42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41724.800000000003</v>
      </c>
      <c r="L33" s="28">
        <f>+'P3 Ejecucion '!J32</f>
        <v>0</v>
      </c>
      <c r="M33" s="28">
        <f>+'P3 Ejecucion '!K32</f>
        <v>0</v>
      </c>
      <c r="N33" s="28">
        <f>+'P3 Ejecucion '!L32</f>
        <v>0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19"/>
        <v>468686.02999999997</v>
      </c>
      <c r="S33" s="32"/>
    </row>
    <row r="34" spans="3:19" x14ac:dyDescent="0.25">
      <c r="C34" s="5" t="s">
        <v>23</v>
      </c>
      <c r="D34" s="42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1274.4000000000001</v>
      </c>
      <c r="L34" s="28">
        <f>+'P3 Ejecucion '!J33</f>
        <v>0</v>
      </c>
      <c r="M34" s="28">
        <f>+'P3 Ejecucion '!K33</f>
        <v>0</v>
      </c>
      <c r="N34" s="28">
        <f>+'P3 Ejecucion '!L33</f>
        <v>0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19"/>
        <v>866499.99</v>
      </c>
      <c r="S34" s="32"/>
    </row>
    <row r="35" spans="3:19" x14ac:dyDescent="0.25">
      <c r="C35" s="5" t="s">
        <v>24</v>
      </c>
      <c r="D35" s="42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3818861.43</v>
      </c>
      <c r="L35" s="28">
        <f>+'P3 Ejecucion '!J34</f>
        <v>0</v>
      </c>
      <c r="M35" s="28">
        <f>+'P3 Ejecucion '!K34</f>
        <v>0</v>
      </c>
      <c r="N35" s="28">
        <f>+'P3 Ejecucion '!L34</f>
        <v>0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19"/>
        <v>21664190.969999999</v>
      </c>
      <c r="S35" s="32"/>
    </row>
    <row r="36" spans="3:19" x14ac:dyDescent="0.25">
      <c r="C36" s="5" t="s">
        <v>25</v>
      </c>
      <c r="D36" s="42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2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4803191.79</v>
      </c>
      <c r="L37" s="28">
        <f>+'P3 Ejecucion '!J36</f>
        <v>0</v>
      </c>
      <c r="M37" s="28">
        <f>+'P3 Ejecucion '!K36</f>
        <v>0</v>
      </c>
      <c r="N37" s="28">
        <f>+'P3 Ejecucion '!L36</f>
        <v>0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33609353.589999996</v>
      </c>
      <c r="S37" s="32"/>
    </row>
    <row r="38" spans="3:19" x14ac:dyDescent="0.25">
      <c r="C38" s="3" t="s">
        <v>27</v>
      </c>
      <c r="D38" s="40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2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2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2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2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2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2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2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40">
        <f>SUM(D47:D53)</f>
        <v>0</v>
      </c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2"/>
      <c r="E47" s="4"/>
      <c r="F47" s="4">
        <f t="shared" ref="F47:K47" si="23">SUM(F48:F53)</f>
        <v>0</v>
      </c>
      <c r="G47" s="4">
        <f t="shared" si="23"/>
        <v>0</v>
      </c>
      <c r="H47" s="4">
        <f t="shared" si="23"/>
        <v>0</v>
      </c>
      <c r="I47" s="4">
        <f t="shared" si="23"/>
        <v>0</v>
      </c>
      <c r="J47" s="4">
        <f t="shared" si="23"/>
        <v>0</v>
      </c>
      <c r="K47" s="4">
        <f t="shared" si="23"/>
        <v>0</v>
      </c>
      <c r="L47" s="4">
        <f t="shared" ref="L47:Q47" si="24">SUM(L48:L53)</f>
        <v>0</v>
      </c>
      <c r="M47" s="4">
        <f t="shared" si="24"/>
        <v>0</v>
      </c>
      <c r="N47" s="4">
        <f t="shared" si="24"/>
        <v>0</v>
      </c>
      <c r="O47" s="4">
        <f t="shared" si="24"/>
        <v>0</v>
      </c>
      <c r="P47" s="4">
        <f t="shared" si="24"/>
        <v>0</v>
      </c>
      <c r="Q47" s="4">
        <f t="shared" si="24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2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2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2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2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2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2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40">
        <f>SUM(D55:D63)</f>
        <v>38217644.909999996</v>
      </c>
      <c r="E54" s="4">
        <f>SUM(E55:E63)</f>
        <v>0</v>
      </c>
      <c r="F54" s="4">
        <f t="shared" ref="F54:Q54" si="25">SUM(F55:F63)</f>
        <v>0</v>
      </c>
      <c r="G54" s="4">
        <f t="shared" si="25"/>
        <v>178862.2</v>
      </c>
      <c r="H54" s="4">
        <f t="shared" si="25"/>
        <v>507781.75</v>
      </c>
      <c r="I54" s="4">
        <f t="shared" si="25"/>
        <v>293862.48</v>
      </c>
      <c r="J54" s="4">
        <f t="shared" si="25"/>
        <v>1028136.12</v>
      </c>
      <c r="K54" s="4">
        <f t="shared" si="25"/>
        <v>736919.32000000007</v>
      </c>
      <c r="L54" s="4">
        <f t="shared" si="25"/>
        <v>0</v>
      </c>
      <c r="M54" s="4">
        <f t="shared" si="25"/>
        <v>0</v>
      </c>
      <c r="N54" s="4">
        <f t="shared" si="25"/>
        <v>0</v>
      </c>
      <c r="O54" s="4">
        <f t="shared" si="25"/>
        <v>0</v>
      </c>
      <c r="P54" s="4">
        <f t="shared" si="25"/>
        <v>0</v>
      </c>
      <c r="Q54" s="4">
        <f t="shared" si="25"/>
        <v>0</v>
      </c>
      <c r="R54" s="30">
        <f>SUM(F54:Q54)</f>
        <v>2745561.87</v>
      </c>
      <c r="S54" s="32"/>
    </row>
    <row r="55" spans="3:19" x14ac:dyDescent="0.25">
      <c r="C55" s="5" t="s">
        <v>44</v>
      </c>
      <c r="D55" s="42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326183.45</v>
      </c>
      <c r="L55" s="28">
        <f>+'P3 Ejecucion '!J54</f>
        <v>0</v>
      </c>
      <c r="M55" s="28">
        <f>+'P3 Ejecucion '!K54</f>
        <v>0</v>
      </c>
      <c r="N55" s="28">
        <f>+'P3 Ejecucion '!L54</f>
        <v>0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26">SUM(F55:Q55)</f>
        <v>1479049.82</v>
      </c>
      <c r="S55" s="32"/>
    </row>
    <row r="56" spans="3:19" x14ac:dyDescent="0.25">
      <c r="C56" s="5" t="s">
        <v>45</v>
      </c>
      <c r="D56" s="42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0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6"/>
        <v>0</v>
      </c>
      <c r="S56" s="32"/>
    </row>
    <row r="57" spans="3:19" x14ac:dyDescent="0.25">
      <c r="C57" s="5" t="s">
        <v>46</v>
      </c>
      <c r="D57" s="42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410735.87</v>
      </c>
      <c r="L57" s="28">
        <f>+'P3 Ejecucion '!J56</f>
        <v>0</v>
      </c>
      <c r="M57" s="28">
        <f>+'P3 Ejecucion '!K56</f>
        <v>0</v>
      </c>
      <c r="N57" s="28">
        <f>+'P3 Ejecucion '!L56</f>
        <v>0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26"/>
        <v>845969.73</v>
      </c>
      <c r="S57" s="32"/>
    </row>
    <row r="58" spans="3:19" x14ac:dyDescent="0.25">
      <c r="C58" s="5" t="s">
        <v>47</v>
      </c>
      <c r="D58" s="42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6"/>
        <v>0</v>
      </c>
      <c r="S58" s="32"/>
    </row>
    <row r="59" spans="3:19" x14ac:dyDescent="0.25">
      <c r="C59" s="5" t="s">
        <v>48</v>
      </c>
      <c r="D59" s="42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0</v>
      </c>
      <c r="M59" s="28">
        <f>+'P3 Ejecucion '!K58</f>
        <v>0</v>
      </c>
      <c r="N59" s="28">
        <f>+'P3 Ejecucion '!L58</f>
        <v>0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26"/>
        <v>4956</v>
      </c>
      <c r="S59" s="32"/>
    </row>
    <row r="60" spans="3:19" x14ac:dyDescent="0.25">
      <c r="C60" s="5" t="s">
        <v>49</v>
      </c>
      <c r="D60" s="42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0</v>
      </c>
      <c r="M60" s="28">
        <f>+'P3 Ejecucion '!K59</f>
        <v>0</v>
      </c>
      <c r="N60" s="28">
        <f>+'P3 Ejecucion '!L59</f>
        <v>0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6"/>
        <v>132811.12</v>
      </c>
      <c r="S60" s="32"/>
    </row>
    <row r="61" spans="3:19" x14ac:dyDescent="0.25">
      <c r="C61" s="5" t="s">
        <v>50</v>
      </c>
      <c r="D61" s="42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6"/>
        <v>0</v>
      </c>
      <c r="S61" s="32"/>
    </row>
    <row r="62" spans="3:19" x14ac:dyDescent="0.25">
      <c r="C62" s="5" t="s">
        <v>51</v>
      </c>
      <c r="D62" s="42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2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S63" s="32"/>
    </row>
    <row r="64" spans="3:19" x14ac:dyDescent="0.25">
      <c r="C64" s="3" t="s">
        <v>53</v>
      </c>
      <c r="D64" s="40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S64" s="32"/>
    </row>
    <row r="65" spans="3:19" x14ac:dyDescent="0.25">
      <c r="C65" s="5" t="s">
        <v>54</v>
      </c>
      <c r="D65" s="42">
        <v>0</v>
      </c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42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42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42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0">
        <f>SUM(D70:D71)</f>
        <v>0</v>
      </c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42"/>
      <c r="E70" s="6"/>
      <c r="S70" s="32"/>
    </row>
    <row r="71" spans="3:19" x14ac:dyDescent="0.25">
      <c r="C71" s="5" t="s">
        <v>60</v>
      </c>
      <c r="D71" s="42"/>
      <c r="E71" s="6"/>
      <c r="S71" s="32"/>
    </row>
    <row r="72" spans="3:19" x14ac:dyDescent="0.25">
      <c r="C72" s="3" t="s">
        <v>61</v>
      </c>
      <c r="D72" s="40">
        <f>SUM(D73:D75)</f>
        <v>0</v>
      </c>
      <c r="E72" s="4"/>
      <c r="S72" s="32"/>
    </row>
    <row r="73" spans="3:19" x14ac:dyDescent="0.25">
      <c r="C73" s="5" t="s">
        <v>62</v>
      </c>
      <c r="D73" s="42"/>
      <c r="E73" s="6"/>
      <c r="S73" s="32"/>
    </row>
    <row r="74" spans="3:19" x14ac:dyDescent="0.25">
      <c r="C74" s="5" t="s">
        <v>63</v>
      </c>
      <c r="D74" s="42"/>
      <c r="E74" s="6"/>
      <c r="S74" s="32"/>
    </row>
    <row r="75" spans="3:19" x14ac:dyDescent="0.25">
      <c r="C75" s="5" t="s">
        <v>64</v>
      </c>
      <c r="D75" s="42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>
        <f>D12+D18+D28+D38+D46+D54+D64+D69+D72</f>
        <v>1254783844.8500001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7" spans="3:19" x14ac:dyDescent="0.25">
      <c r="C87" s="71" t="s">
        <v>108</v>
      </c>
    </row>
    <row r="88" spans="3:19" x14ac:dyDescent="0.25">
      <c r="C88" t="s">
        <v>110</v>
      </c>
      <c r="D88" s="27"/>
    </row>
    <row r="89" spans="3:19" x14ac:dyDescent="0.25">
      <c r="C89" t="s">
        <v>111</v>
      </c>
    </row>
    <row r="90" spans="3:19" x14ac:dyDescent="0.25">
      <c r="C90" t="s">
        <v>109</v>
      </c>
    </row>
    <row r="91" spans="3:19" x14ac:dyDescent="0.25">
      <c r="C91" s="72" t="s">
        <v>95</v>
      </c>
      <c r="D91" s="72"/>
      <c r="E91" s="72"/>
      <c r="F91" s="72"/>
    </row>
    <row r="92" spans="3:19" ht="37.5" customHeight="1" x14ac:dyDescent="0.25">
      <c r="C92" s="73" t="s">
        <v>96</v>
      </c>
      <c r="D92" s="73"/>
      <c r="E92" s="73"/>
      <c r="F92" s="73"/>
    </row>
    <row r="93" spans="3:19" ht="66.75" customHeight="1" x14ac:dyDescent="0.25">
      <c r="C93" s="74" t="s">
        <v>97</v>
      </c>
      <c r="D93" s="74"/>
      <c r="E93" s="74"/>
      <c r="F93" s="74"/>
    </row>
  </sheetData>
  <mergeCells count="12">
    <mergeCell ref="C91:F91"/>
    <mergeCell ref="C92:F92"/>
    <mergeCell ref="C93:F93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E30" sqref="E30"/>
    </sheetView>
  </sheetViews>
  <sheetFormatPr baseColWidth="10" defaultColWidth="11.42578125" defaultRowHeight="15" x14ac:dyDescent="0.25"/>
  <cols>
    <col min="3" max="3" width="93.7109375" bestFit="1" customWidth="1"/>
    <col min="4" max="6" width="18.7109375" customWidth="1"/>
    <col min="7" max="7" width="20.5703125" customWidth="1"/>
    <col min="8" max="8" width="19.28515625" bestFit="1" customWidth="1"/>
    <col min="9" max="9" width="19.28515625" customWidth="1"/>
    <col min="10" max="11" width="18.7109375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59" t="s">
        <v>98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3:17" ht="21" customHeight="1" x14ac:dyDescent="0.25">
      <c r="C4" s="57" t="s">
        <v>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3:17" ht="15.75" x14ac:dyDescent="0.25">
      <c r="C5" s="63" t="s">
        <v>100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1" t="s">
        <v>92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3:17" ht="15.75" customHeight="1" x14ac:dyDescent="0.25">
      <c r="C7" s="62" t="s">
        <v>77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3:17" x14ac:dyDescent="0.25">
      <c r="D8" s="6"/>
      <c r="E8" s="6"/>
      <c r="I8" s="56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5">
        <f t="shared" si="0"/>
        <v>93228361.290000007</v>
      </c>
      <c r="H10" s="55">
        <f>+H11+H17+H27+H53</f>
        <v>71673301.25</v>
      </c>
      <c r="I10" s="4">
        <f t="shared" si="0"/>
        <v>73531329.719999999</v>
      </c>
      <c r="J10" s="4">
        <f>+J11+J17+J27+J53</f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446861643.18000007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5">
        <f t="shared" si="1"/>
        <v>69595438.909999996</v>
      </c>
      <c r="H11" s="4">
        <f>SUM(H12:H16)</f>
        <v>51148553.809999995</v>
      </c>
      <c r="I11" s="4">
        <f t="shared" si="1"/>
        <v>51715813.289999999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328714283.14999998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>
        <v>44237449.890000001</v>
      </c>
      <c r="J12" s="28"/>
      <c r="K12" s="28"/>
      <c r="L12" s="28"/>
      <c r="M12" s="28"/>
      <c r="N12" s="28"/>
      <c r="O12" s="28"/>
      <c r="P12" s="32">
        <f>SUM(D12:O12)</f>
        <v>266513779.06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>
        <v>766760</v>
      </c>
      <c r="J13" s="28"/>
      <c r="K13" s="35"/>
      <c r="L13" s="35"/>
      <c r="M13" s="35"/>
      <c r="N13" s="35"/>
      <c r="O13" s="28"/>
      <c r="P13" s="32">
        <f t="shared" ref="P13:P16" si="2">SUM(D13:O13)</f>
        <v>21596566.18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/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/>
      <c r="K15" s="28"/>
      <c r="L15" s="28"/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>
        <v>6711603.4000000004</v>
      </c>
      <c r="J16" s="28"/>
      <c r="K16" s="28"/>
      <c r="L16" s="28"/>
      <c r="M16" s="28"/>
      <c r="N16" s="28"/>
      <c r="O16" s="28"/>
      <c r="P16" s="32">
        <f t="shared" si="2"/>
        <v>40597937.909999996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5">
        <f>SUM(G18:G26)</f>
        <v>2251276.7599999998</v>
      </c>
      <c r="H17" s="4">
        <f>SUM(H18:H26)</f>
        <v>3442317.24</v>
      </c>
      <c r="I17" s="4">
        <f t="shared" si="3"/>
        <v>2810261.8899999997</v>
      </c>
      <c r="J17" s="4">
        <f t="shared" si="3"/>
        <v>0</v>
      </c>
      <c r="K17" s="4">
        <f t="shared" si="3"/>
        <v>0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13064365.16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>
        <v>1377280.41</v>
      </c>
      <c r="J18" s="28"/>
      <c r="K18" s="28"/>
      <c r="L18" s="28"/>
      <c r="M18" s="28"/>
      <c r="N18" s="28"/>
      <c r="O18" s="28"/>
      <c r="P18" s="32">
        <f>SUM(D18:O18)</f>
        <v>3614347.1799999997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>
        <v>162323</v>
      </c>
      <c r="J19" s="28"/>
      <c r="L19" s="28"/>
      <c r="M19" s="28"/>
      <c r="N19" s="28"/>
      <c r="O19" s="28"/>
      <c r="P19" s="32">
        <f t="shared" ref="P19:P26" si="4">SUM(D19:O19)</f>
        <v>212323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/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>
        <v>33789.89</v>
      </c>
      <c r="J21" s="28"/>
      <c r="K21" s="28"/>
      <c r="M21" s="28"/>
      <c r="N21" s="28"/>
      <c r="O21" s="28"/>
      <c r="P21" s="32">
        <f t="shared" si="4"/>
        <v>413789.89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>
        <v>228877.99</v>
      </c>
      <c r="J22" s="28"/>
      <c r="K22" s="28"/>
      <c r="M22" s="28"/>
      <c r="N22" s="28"/>
      <c r="O22" s="28"/>
      <c r="P22" s="32">
        <f t="shared" si="4"/>
        <v>1522987.12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>
        <v>114650.36</v>
      </c>
      <c r="J23" s="28"/>
      <c r="M23" s="28"/>
      <c r="N23" s="28"/>
      <c r="O23" s="28"/>
      <c r="P23" s="32">
        <f t="shared" si="4"/>
        <v>1424985.0400000003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>
        <v>759079.84</v>
      </c>
      <c r="J24" s="28"/>
      <c r="K24" s="28"/>
      <c r="L24" s="28"/>
      <c r="M24" s="28"/>
      <c r="N24" s="28"/>
      <c r="O24" s="28"/>
      <c r="P24" s="32">
        <f t="shared" si="4"/>
        <v>4268911.38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>
        <v>104170.4</v>
      </c>
      <c r="J25" s="28"/>
      <c r="K25" s="28"/>
      <c r="L25" s="28"/>
      <c r="M25" s="28"/>
      <c r="N25" s="28"/>
      <c r="O25" s="28"/>
      <c r="P25" s="32">
        <f t="shared" si="4"/>
        <v>961889.55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>
        <v>30090</v>
      </c>
      <c r="J26" s="28"/>
      <c r="K26" s="28"/>
      <c r="M26" s="28"/>
      <c r="N26" s="28"/>
      <c r="O26" s="28"/>
      <c r="P26" s="32">
        <f t="shared" si="4"/>
        <v>645132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5">
        <f>SUM(G28:G36)</f>
        <v>21087783.140000001</v>
      </c>
      <c r="H27" s="4">
        <f>SUM(H28:H36)</f>
        <v>16054294.079999998</v>
      </c>
      <c r="I27" s="4">
        <f t="shared" si="5"/>
        <v>18268335.220000003</v>
      </c>
      <c r="J27" s="4">
        <f t="shared" si="5"/>
        <v>0</v>
      </c>
      <c r="K27" s="4">
        <f t="shared" si="5"/>
        <v>0</v>
      </c>
      <c r="L27" s="4">
        <f t="shared" si="5"/>
        <v>0</v>
      </c>
      <c r="M27" s="4">
        <f t="shared" si="5"/>
        <v>0</v>
      </c>
      <c r="N27" s="36">
        <f t="shared" si="5"/>
        <v>0</v>
      </c>
      <c r="O27" s="4">
        <f t="shared" si="5"/>
        <v>0</v>
      </c>
      <c r="P27" s="30">
        <f>SUM(D27:O27)</f>
        <v>102337433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>
        <v>1690891.48</v>
      </c>
      <c r="J28" s="28"/>
      <c r="K28" s="28"/>
      <c r="L28" s="28"/>
      <c r="M28" s="28"/>
      <c r="N28" s="28"/>
      <c r="O28" s="28"/>
      <c r="P28" s="32">
        <f>SUM(D28:O28)</f>
        <v>8005011.0399999991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>
        <v>2430.1</v>
      </c>
      <c r="J29" s="28"/>
      <c r="K29" s="28"/>
      <c r="M29" s="28"/>
      <c r="N29" s="28"/>
      <c r="O29" s="28"/>
      <c r="P29" s="32">
        <f t="shared" ref="P29:P35" si="6">SUM(D29:O29)</f>
        <v>1179908.44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>
        <v>7909961.2199999997</v>
      </c>
      <c r="J30" s="28"/>
      <c r="K30" s="28"/>
      <c r="L30" s="28"/>
      <c r="M30" s="28"/>
      <c r="N30" s="28"/>
      <c r="O30" s="28"/>
      <c r="P30" s="32">
        <f t="shared" si="6"/>
        <v>10530807.84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>
        <v>0</v>
      </c>
      <c r="J31" s="28"/>
      <c r="K31" s="28"/>
      <c r="L31" s="28"/>
      <c r="M31" s="28"/>
      <c r="N31" s="28"/>
      <c r="O31" s="28"/>
      <c r="P31" s="32">
        <f t="shared" si="6"/>
        <v>26012975.099999998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>
        <v>41724.800000000003</v>
      </c>
      <c r="J32" s="28"/>
      <c r="K32" s="28"/>
      <c r="L32" s="28"/>
      <c r="M32" s="28"/>
      <c r="N32" s="28"/>
      <c r="O32" s="28"/>
      <c r="P32" s="32">
        <f t="shared" si="6"/>
        <v>468686.02999999997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>
        <v>1274.4000000000001</v>
      </c>
      <c r="J33" s="28"/>
      <c r="K33" s="28"/>
      <c r="L33" s="28"/>
      <c r="M33" s="28"/>
      <c r="N33" s="28"/>
      <c r="O33" s="28"/>
      <c r="P33" s="32">
        <f t="shared" si="6"/>
        <v>866499.99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>
        <v>3818861.43</v>
      </c>
      <c r="J34" s="28"/>
      <c r="K34" s="28"/>
      <c r="L34" s="28"/>
      <c r="M34" s="28"/>
      <c r="N34" s="28"/>
      <c r="O34" s="28"/>
      <c r="P34" s="32">
        <f t="shared" si="6"/>
        <v>21664190.969999999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/>
      <c r="K35" s="28"/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>
        <v>4803191.79</v>
      </c>
      <c r="J36" s="28"/>
      <c r="K36" s="28"/>
      <c r="L36" s="28"/>
      <c r="M36" s="28"/>
      <c r="N36" s="28"/>
      <c r="O36" s="28"/>
      <c r="P36" s="32">
        <f>SUM(D36:O36)</f>
        <v>33609353.589999996</v>
      </c>
      <c r="Q36" s="6"/>
    </row>
    <row r="37" spans="3:17" s="54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3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736919.32000000007</v>
      </c>
      <c r="J53" s="4">
        <f t="shared" si="10"/>
        <v>0</v>
      </c>
      <c r="K53" s="4">
        <f t="shared" si="10"/>
        <v>0</v>
      </c>
      <c r="L53" s="4">
        <f t="shared" si="10"/>
        <v>0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2745561.87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>
        <v>326183.45</v>
      </c>
      <c r="J54" s="28"/>
      <c r="K54" s="28"/>
      <c r="L54" s="28"/>
      <c r="M54" s="28"/>
      <c r="N54" s="28"/>
      <c r="O54" s="28"/>
      <c r="P54" s="32">
        <f t="shared" ref="P54:P60" si="11">SUM(D54:O54)</f>
        <v>1479049.82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/>
      <c r="K55" s="28"/>
      <c r="M55" s="28"/>
      <c r="N55" s="28"/>
      <c r="O55" s="28"/>
      <c r="P55" s="32">
        <f t="shared" si="11"/>
        <v>0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>
        <v>410735.87</v>
      </c>
      <c r="J56" s="28"/>
      <c r="K56" s="28"/>
      <c r="L56" s="28"/>
      <c r="M56" s="28"/>
      <c r="N56" s="28"/>
      <c r="O56" s="28"/>
      <c r="P56" s="32">
        <f t="shared" si="11"/>
        <v>845969.73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/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>
        <v>0</v>
      </c>
      <c r="J58" s="28"/>
      <c r="L58" s="28"/>
      <c r="N58" s="28"/>
      <c r="O58" s="28"/>
      <c r="P58" s="32">
        <f t="shared" si="11"/>
        <v>4956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>
        <v>0</v>
      </c>
      <c r="J59" s="28"/>
      <c r="O59" s="28"/>
      <c r="P59" s="32">
        <f t="shared" si="11"/>
        <v>132811.12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/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>
        <v>0</v>
      </c>
      <c r="J61" s="28"/>
      <c r="K61" s="28"/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>
        <v>0</v>
      </c>
      <c r="J62" s="28"/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446861643.18000001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2021-11-05T14:17:20Z</cp:lastPrinted>
  <dcterms:created xsi:type="dcterms:W3CDTF">2021-07-29T18:58:50Z</dcterms:created>
  <dcterms:modified xsi:type="dcterms:W3CDTF">2022-08-12T18:28:04Z</dcterms:modified>
</cp:coreProperties>
</file>