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3 - Marzo\Para revisar - Varios\"/>
    </mc:Choice>
  </mc:AlternateContent>
  <xr:revisionPtr revIDLastSave="0" documentId="13_ncr:1_{BAEF20DD-B0F7-4988-8EB2-7B48D0403DAA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3" l="1"/>
  <c r="D12" i="2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D10" i="3" s="1"/>
  <c r="P16" i="3"/>
  <c r="P15" i="3"/>
  <c r="P14" i="3"/>
  <c r="P13" i="3"/>
  <c r="P12" i="3"/>
  <c r="M11" i="3"/>
  <c r="L11" i="3"/>
  <c r="K11" i="3"/>
  <c r="G11" i="3"/>
  <c r="G84" i="3" s="1"/>
  <c r="F11" i="3"/>
  <c r="E11" i="3"/>
  <c r="E10" i="3" l="1"/>
  <c r="O84" i="3"/>
  <c r="M84" i="3"/>
  <c r="F84" i="3"/>
  <c r="D84" i="3"/>
  <c r="I84" i="3"/>
  <c r="E84" i="3"/>
  <c r="J10" i="3"/>
  <c r="L84" i="3"/>
  <c r="K10" i="3"/>
  <c r="K84" i="3"/>
  <c r="J84" i="3"/>
  <c r="O10" i="3"/>
  <c r="P27" i="3"/>
  <c r="F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<sst xmlns="http://schemas.openxmlformats.org/spreadsheetml/2006/main" count="301" uniqueCount="119">
  <si>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</si>
  <si>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</si>
  <si>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</si>
  <si>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</si>
  <si>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</si>
  <si>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</si>
  <si>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</si>
  <si>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</si>
  <si>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</si>
  <si>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</si>
  <si>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</si>
  <si>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</si>
  <si>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</si>
  <si>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</si>
  <si>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</si>
  <si>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</si>
  <si>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</si>
  <si>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</si>
  <si>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</si>
  <si>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</si>
  <si>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</si>
  <si>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</si>
  <si>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</si>
  <si>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</si>
  <si>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</si>
  <si>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</si>
  <si>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</si>
  <si>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</si>
  <si>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</si>
  <si>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</si>
  <si>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</si>
  <si>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</si>
  <si>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</si>
  <si>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</si>
  <si>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</si>
  <si>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</si>
  <si>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</si>
  <si>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</si>
  <si>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</si>
  <si>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</si>
  <si>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</si>
  <si>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</si>
  <si>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</si>
  <si>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</si>
  <si>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</si>
  <si>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</si>
  <si>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</si>
  <si>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</si>
  <si>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</si>
  <si>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</si>
  <si>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</si>
  <si>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</si>
  <si>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</si>
  <si>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</si>
  <si>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</si>
  <si>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</si>
  <si>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</si>
  <si>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</si>
  <si>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</si>
  <si>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</si>
  <si>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</si>
  <si>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</si>
  <si>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</si>
  <si>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</si>
  <si>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</si>
  <si>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</si>
  <si>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</si>
  <si>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</si>
  <si>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</si>
  <si>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</si>
  <si>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</si>
  <si>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</si>
  <si>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</si>
  <si>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</si>
  <si>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</si>
  <si>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</si>
  <si>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</si>
  <si>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</si>
  <si>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</si>
  <si>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</si>
  <si>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</si>
  <si>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</si>
  <si>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</si>
  <si>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</si>
  <si>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</si>
  <si>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</si>
  <si>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</si>
  <si>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</si>
  <si>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</si>
  <si>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</si>
  <si>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</si>
  <si>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</si>
  <si>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</si>
  <si>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</si>
  <si>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</si>
  <si>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</si>
  <si>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</si>
  <si>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</si>
  <si>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</si>
  <si>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</si>
  <si>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</si>
  <si>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</si>
  <si>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</si>
  <si>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</si>
  <si>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</si>
  <si>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</si>
  <si>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</si>
  <si>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</si>
  <si>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</si>
  <si>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</si>
  <si>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</si>
  <si>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</si>
  <si>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</si>
  <si>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</si>
  <si>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</si>
  <si>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</si>
  <si>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</si>
  <si>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</si>
  <si>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RD$1,361,558,764.00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</si>
</sst>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I11" sqref="I11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117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118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1361558764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807063757.45999992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634007824.39999998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85330233.780000001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87725699.280000001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107326856.19999999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3126000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68751116.199999988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13137400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5100000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313966033.63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29915600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4313480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9381340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92200000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76300173.629999995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95529700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133202116.71000001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16558000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94050000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17175054.710000001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1935000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630000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1361558764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1361558764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107</v>
      </c>
      <c r="D89" s="60"/>
      <c r="E89" s="60"/>
      <c r="F89" s="33"/>
    </row>
    <row r="90" spans="1:6" ht="17.25" customHeight="1" x14ac:dyDescent="0.3">
      <c r="A90" s="33"/>
      <c r="B90" s="33"/>
      <c r="C90" s="64" t="s">
        <v>108</v>
      </c>
      <c r="D90" s="60"/>
      <c r="E90" s="60"/>
      <c r="F90" s="33"/>
    </row>
    <row r="91" spans="1:6" ht="18.75" x14ac:dyDescent="0.3">
      <c r="A91" s="33"/>
      <c r="B91" s="33"/>
      <c r="C91" s="64" t="s">
        <v>109</v>
      </c>
      <c r="D91" s="60"/>
      <c r="E91" s="60"/>
      <c r="F91" s="33"/>
    </row>
    <row r="92" spans="1:6" ht="19.5" thickBot="1" x14ac:dyDescent="0.35">
      <c r="A92" s="33"/>
      <c r="B92" s="33"/>
      <c r="C92" s="63" t="s">
        <v>104</v>
      </c>
      <c r="D92" s="60"/>
      <c r="E92" s="33"/>
      <c r="F92" s="33"/>
    </row>
    <row r="93" spans="1:6" ht="38.25" thickBot="1" x14ac:dyDescent="0.35">
      <c r="A93" s="33"/>
      <c r="B93" s="33"/>
      <c r="C93" s="61" t="s">
        <v>105</v>
      </c>
      <c r="D93" s="60"/>
      <c r="E93" s="33"/>
      <c r="F93" s="33"/>
    </row>
    <row r="94" spans="1:6" ht="75.75" thickBot="1" x14ac:dyDescent="0.35">
      <c r="A94" s="33"/>
      <c r="B94" s="33"/>
      <c r="C94" s="62" t="s">
        <v>106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110</v>
      </c>
      <c r="D98" s="33"/>
      <c r="E98" s="33"/>
      <c r="F98" s="33"/>
    </row>
    <row r="99" spans="1:6" ht="18.75" x14ac:dyDescent="0.3">
      <c r="A99" s="33"/>
      <c r="B99" s="33"/>
      <c r="C99" s="65" t="s">
        <v>111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D37" workbookViewId="0">
      <selection activeCell="G13" sqref="G1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  <col min="19" max="19" width="14.85546875" customWidth="1"/>
  </cols>
  <sheetData>
    <row r="3" spans="3:19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9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9" ht="15.75" x14ac:dyDescent="0.25">
      <c r="C5" s="110" t="s">
        <v>117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9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9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9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9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25">
      <c r="C11" s="1" t="s">
        <v>0</v>
      </c>
      <c r="D11" s="20">
        <f>+D12+D18+D28+D54</f>
        <v>1361558764</v>
      </c>
      <c r="E11" s="20">
        <f>+E12+E18+E28+E54</f>
        <v>0</v>
      </c>
      <c r="F11" s="20">
        <f>+F12+F18+F28+F54</f>
        <v>65704495.109999999</v>
      </c>
      <c r="G11" s="20">
        <f t="shared" ref="G11:L11" si="0">+G12+G18+G28+G54</f>
        <v>69412051.61999999</v>
      </c>
      <c r="H11" s="20">
        <f>+H12+H18+H28+H54</f>
        <v>89115281.460000008</v>
      </c>
      <c r="I11" s="18">
        <f t="shared" si="0"/>
        <v>0</v>
      </c>
      <c r="J11" s="20">
        <f>+J12+J18+J28+J54</f>
        <v>0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224231828.19</v>
      </c>
      <c r="S11" s="21"/>
    </row>
    <row r="12" spans="3:19" x14ac:dyDescent="0.25">
      <c r="C12" s="2" t="s">
        <v>1</v>
      </c>
      <c r="D12" s="25">
        <f>SUM(D13:D17)</f>
        <v>807063757.45999992</v>
      </c>
      <c r="E12" s="25">
        <f t="shared" ref="E12:Q12" si="5">SUM(E13:E17)</f>
        <v>0</v>
      </c>
      <c r="F12" s="25">
        <f t="shared" si="5"/>
        <v>56430029.600000001</v>
      </c>
      <c r="G12" s="25">
        <f t="shared" si="5"/>
        <v>55917473.07</v>
      </c>
      <c r="H12" s="25">
        <f t="shared" si="5"/>
        <v>57576369.720000006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169923872.39000002</v>
      </c>
    </row>
    <row r="13" spans="3:19" x14ac:dyDescent="0.25">
      <c r="C13" s="4" t="s">
        <v>2</v>
      </c>
      <c r="D13" s="26">
        <v>634007824.39999998</v>
      </c>
      <c r="E13" s="26"/>
      <c r="F13" s="15">
        <f>+'P3 Ejecucion '!D12</f>
        <v>48062529.300000004</v>
      </c>
      <c r="G13" s="15">
        <f>+'P3 Ejecucion '!E12</f>
        <v>47441581.109999999</v>
      </c>
      <c r="H13" s="15">
        <f>+'P3 Ejecucion '!F12</f>
        <v>48896797.370000005</v>
      </c>
      <c r="I13" s="15">
        <f>+'P3 Ejecucion '!G12</f>
        <v>0</v>
      </c>
      <c r="J13" s="15">
        <f>+'P3 Ejecucion '!H12</f>
        <v>0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144400907.78</v>
      </c>
    </row>
    <row r="14" spans="3:19" x14ac:dyDescent="0.25">
      <c r="C14" s="4" t="s">
        <v>3</v>
      </c>
      <c r="D14" s="26">
        <v>85330233.780000001</v>
      </c>
      <c r="E14" s="26"/>
      <c r="F14" s="15">
        <f>+'P3 Ejecucion '!D13</f>
        <v>1267056</v>
      </c>
      <c r="G14" s="15">
        <f>+'P3 Ejecucion '!E13</f>
        <v>1465366</v>
      </c>
      <c r="H14" s="15">
        <f>+'P3 Ejecucion '!F13</f>
        <v>1675366</v>
      </c>
      <c r="I14" s="15">
        <f>+'P3 Ejecucion '!G13</f>
        <v>0</v>
      </c>
      <c r="J14" s="15">
        <f>+'P3 Ejecucion '!H13</f>
        <v>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4407788</v>
      </c>
    </row>
    <row r="15" spans="3:19" x14ac:dyDescent="0.25">
      <c r="C15" s="4" t="s">
        <v>4</v>
      </c>
      <c r="D15" s="26"/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25">
      <c r="C16" s="4" t="s">
        <v>5</v>
      </c>
      <c r="D16" s="26"/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87725699.280000001</v>
      </c>
      <c r="E17" s="26"/>
      <c r="F17" s="15">
        <f>+'P3 Ejecucion '!D16</f>
        <v>7100444.2999999998</v>
      </c>
      <c r="G17" s="15">
        <f>+'P3 Ejecucion '!E16</f>
        <v>7010525.959999999</v>
      </c>
      <c r="H17" s="15">
        <f>+'P3 Ejecucion '!F16</f>
        <v>7004206.3499999996</v>
      </c>
      <c r="I17" s="15">
        <f>+'P3 Ejecucion '!G16</f>
        <v>0</v>
      </c>
      <c r="J17" s="15">
        <f>+'P3 Ejecucion '!H16</f>
        <v>0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21115176.609999999</v>
      </c>
    </row>
    <row r="18" spans="3:18" x14ac:dyDescent="0.25">
      <c r="C18" s="2" t="s">
        <v>7</v>
      </c>
      <c r="D18" s="25">
        <f>SUM(D19:D27)</f>
        <v>107326856.19999999</v>
      </c>
      <c r="E18" s="25">
        <f t="shared" ref="E18:Q18" si="7">SUM(E19:E27)</f>
        <v>0</v>
      </c>
      <c r="F18" s="25">
        <f t="shared" si="7"/>
        <v>4135117.05</v>
      </c>
      <c r="G18" s="25">
        <f t="shared" si="7"/>
        <v>4849417.2600000007</v>
      </c>
      <c r="H18" s="25">
        <f t="shared" si="7"/>
        <v>2832800.2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11817334.510000002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494992.89999999997</v>
      </c>
      <c r="G19" s="15">
        <f>+'P3 Ejecucion '!E18</f>
        <v>874397.99</v>
      </c>
      <c r="H19" s="15">
        <f>+'P3 Ejecucion '!F18</f>
        <v>385024.27999999997</v>
      </c>
      <c r="I19" s="15">
        <f>+'P3 Ejecucion '!G18</f>
        <v>0</v>
      </c>
      <c r="J19" s="15">
        <f>+'P3 Ejecucion '!H18</f>
        <v>0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1754415.17</v>
      </c>
    </row>
    <row r="20" spans="3:18" x14ac:dyDescent="0.25">
      <c r="C20" s="4" t="s">
        <v>9</v>
      </c>
      <c r="D20" s="26">
        <v>3126000</v>
      </c>
      <c r="E20" s="26"/>
      <c r="F20" s="15">
        <f>+'P3 Ejecucion '!D19</f>
        <v>70800</v>
      </c>
      <c r="G20" s="15">
        <f>+'P3 Ejecucion '!E19</f>
        <v>0</v>
      </c>
      <c r="H20" s="15">
        <f>+'P3 Ejecucion '!F19</f>
        <v>146320</v>
      </c>
      <c r="I20" s="15">
        <f>+'P3 Ejecucion '!G19</f>
        <v>0</v>
      </c>
      <c r="J20" s="15">
        <f>+'P3 Ejecucion '!H19</f>
        <v>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217120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221250</v>
      </c>
      <c r="H22" s="15">
        <f>+'P3 Ejecucion '!F21</f>
        <v>1832.8400000000001</v>
      </c>
      <c r="I22" s="15">
        <f>+'P3 Ejecucion '!G21</f>
        <v>0</v>
      </c>
      <c r="J22" s="15">
        <f>+'P3 Ejecucion '!H21</f>
        <v>0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223082.84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230100</v>
      </c>
      <c r="G23" s="15">
        <f>+'P3 Ejecucion '!E22</f>
        <v>446473.38</v>
      </c>
      <c r="H23" s="15">
        <f>+'P3 Ejecucion '!F22</f>
        <v>242178.88</v>
      </c>
      <c r="I23" s="15">
        <f>+'P3 Ejecucion '!G22</f>
        <v>0</v>
      </c>
      <c r="J23" s="15">
        <f>+'P3 Ejecucion '!H22</f>
        <v>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918752.26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0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0</v>
      </c>
    </row>
    <row r="25" spans="3:18" x14ac:dyDescent="0.25">
      <c r="C25" s="4" t="s">
        <v>14</v>
      </c>
      <c r="D25" s="26">
        <v>68751116.199999988</v>
      </c>
      <c r="E25" s="26"/>
      <c r="F25" s="15">
        <f>+'P3 Ejecucion '!D24</f>
        <v>1145689.3700000001</v>
      </c>
      <c r="G25" s="15">
        <f>+'P3 Ejecucion '!E24</f>
        <v>990129.46</v>
      </c>
      <c r="H25" s="15">
        <f>+'P3 Ejecucion '!F24</f>
        <v>1551972.6</v>
      </c>
      <c r="I25" s="15">
        <f>+'P3 Ejecucion '!G24</f>
        <v>0</v>
      </c>
      <c r="J25" s="15">
        <f>+'P3 Ejecucion '!H24</f>
        <v>0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3687791.43</v>
      </c>
    </row>
    <row r="26" spans="3:18" x14ac:dyDescent="0.25">
      <c r="C26" s="4" t="s">
        <v>15</v>
      </c>
      <c r="D26" s="26">
        <v>13137400</v>
      </c>
      <c r="E26" s="26"/>
      <c r="F26" s="15">
        <f>+'P3 Ejecucion '!D25</f>
        <v>1796924.98</v>
      </c>
      <c r="G26" s="15">
        <f>+'P3 Ejecucion '!E25</f>
        <v>2135676.5300000003</v>
      </c>
      <c r="H26" s="15">
        <f>+'P3 Ejecucion '!F25</f>
        <v>419420.10000000003</v>
      </c>
      <c r="I26" s="15"/>
      <c r="J26" s="15">
        <f>+'P3 Ejecucion '!H25</f>
        <v>0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/>
      <c r="R26" s="21">
        <f t="shared" si="8"/>
        <v>4352021.6100000003</v>
      </c>
    </row>
    <row r="27" spans="3:18" x14ac:dyDescent="0.25">
      <c r="C27" s="4" t="s">
        <v>16</v>
      </c>
      <c r="D27" s="26">
        <v>5100000</v>
      </c>
      <c r="E27" s="26"/>
      <c r="F27" s="15">
        <f>+'P3 Ejecucion '!D26</f>
        <v>396609.8</v>
      </c>
      <c r="G27" s="15">
        <f>+'P3 Ejecucion '!E26</f>
        <v>181489.9</v>
      </c>
      <c r="H27" s="15">
        <f>+'P3 Ejecucion '!F26</f>
        <v>86051.5</v>
      </c>
      <c r="I27" s="15">
        <f>+'P3 Ejecucion '!G26</f>
        <v>0</v>
      </c>
      <c r="J27" s="15">
        <f>+'P3 Ejecucion '!H26</f>
        <v>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664151.19999999995</v>
      </c>
    </row>
    <row r="28" spans="3:18" x14ac:dyDescent="0.25">
      <c r="C28" s="2" t="s">
        <v>17</v>
      </c>
      <c r="D28" s="25">
        <f>SUM(D29:D37)</f>
        <v>313966033.63</v>
      </c>
      <c r="E28" s="25">
        <f t="shared" ref="E28:Q28" si="9">SUM(E29:E37)</f>
        <v>0</v>
      </c>
      <c r="F28" s="25">
        <f t="shared" si="9"/>
        <v>4088455.96</v>
      </c>
      <c r="G28" s="25">
        <f t="shared" si="9"/>
        <v>7942239.71</v>
      </c>
      <c r="H28" s="25">
        <f t="shared" si="9"/>
        <v>26179073.630000003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>SUM(O29:O37)</f>
        <v>0</v>
      </c>
      <c r="P28" s="25">
        <f t="shared" si="9"/>
        <v>0</v>
      </c>
      <c r="Q28" s="25">
        <f t="shared" si="9"/>
        <v>0</v>
      </c>
      <c r="R28" s="23">
        <f>SUM(F28:Q28)</f>
        <v>38209769.300000004</v>
      </c>
    </row>
    <row r="29" spans="3:18" x14ac:dyDescent="0.25">
      <c r="C29" s="4" t="s">
        <v>18</v>
      </c>
      <c r="D29" s="26">
        <v>29915600</v>
      </c>
      <c r="E29" s="26"/>
      <c r="F29" s="15">
        <f>+'P3 Ejecucion '!D28</f>
        <v>594120</v>
      </c>
      <c r="G29" s="15">
        <f>+'P3 Ejecucion '!E28</f>
        <v>1462537.3</v>
      </c>
      <c r="H29" s="15">
        <f>+'P3 Ejecucion '!F28</f>
        <v>1868945.47</v>
      </c>
      <c r="I29" s="15">
        <f>+'P3 Ejecucion '!G28</f>
        <v>0</v>
      </c>
      <c r="J29" s="15">
        <f>+'P3 Ejecucion '!H28</f>
        <v>0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3925602.77</v>
      </c>
    </row>
    <row r="30" spans="3:18" x14ac:dyDescent="0.25">
      <c r="C30" s="4" t="s">
        <v>19</v>
      </c>
      <c r="D30" s="26">
        <v>4313480</v>
      </c>
      <c r="E30" s="26"/>
      <c r="F30" s="15">
        <f>+'P3 Ejecucion '!D29</f>
        <v>0</v>
      </c>
      <c r="G30" s="15">
        <f>+'P3 Ejecucion '!E29</f>
        <v>0</v>
      </c>
      <c r="H30" s="15">
        <f>+'P3 Ejecucion '!F29</f>
        <v>1081464.1000000001</v>
      </c>
      <c r="I30" s="15">
        <f>+'P3 Ejecucion '!G29</f>
        <v>0</v>
      </c>
      <c r="J30" s="15">
        <f>+'P3 Ejecucion '!H29</f>
        <v>0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1081464.1000000001</v>
      </c>
    </row>
    <row r="31" spans="3:18" x14ac:dyDescent="0.25">
      <c r="C31" s="4" t="s">
        <v>20</v>
      </c>
      <c r="D31" s="26">
        <v>9381340</v>
      </c>
      <c r="E31" s="26"/>
      <c r="F31" s="15">
        <f>+'P3 Ejecucion '!D30</f>
        <v>0</v>
      </c>
      <c r="G31" s="15">
        <f>+'P3 Ejecucion '!E30</f>
        <v>5062.3500000000004</v>
      </c>
      <c r="H31" s="15">
        <f>+'P3 Ejecucion '!F30</f>
        <v>891126.8</v>
      </c>
      <c r="I31" s="15">
        <f>+'P3 Ejecucion '!G30</f>
        <v>0</v>
      </c>
      <c r="J31" s="15">
        <f>+'P3 Ejecucion '!H30</f>
        <v>0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896189.15</v>
      </c>
    </row>
    <row r="32" spans="3:18" x14ac:dyDescent="0.25">
      <c r="C32" s="4" t="s">
        <v>21</v>
      </c>
      <c r="D32" s="26">
        <v>92200000</v>
      </c>
      <c r="E32" s="21"/>
      <c r="F32" s="15">
        <f>+'P3 Ejecucion '!D31</f>
        <v>526880</v>
      </c>
      <c r="G32" s="15">
        <f>+'P3 Ejecucion '!E31</f>
        <v>1868683.97</v>
      </c>
      <c r="H32" s="15">
        <f>+'P3 Ejecucion '!F31</f>
        <v>9345785.5399999991</v>
      </c>
      <c r="I32" s="15">
        <f>+'P3 Ejecucion '!G31</f>
        <v>0</v>
      </c>
      <c r="J32" s="15">
        <f>+'P3 Ejecucion '!H31</f>
        <v>0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11741349.509999998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9558</v>
      </c>
      <c r="I33" s="15">
        <f>+'P3 Ejecucion '!G32</f>
        <v>0</v>
      </c>
      <c r="J33" s="15">
        <f>+'P3 Ejecucion '!H32</f>
        <v>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9558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0</v>
      </c>
      <c r="H34" s="15">
        <f>+'P3 Ejecucion '!F33</f>
        <v>10730.71</v>
      </c>
      <c r="I34" s="15">
        <f>+'P3 Ejecucion '!G33</f>
        <v>0</v>
      </c>
      <c r="J34" s="15">
        <f>+'P3 Ejecucion '!H33</f>
        <v>0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10730.71</v>
      </c>
    </row>
    <row r="35" spans="3:18" x14ac:dyDescent="0.25">
      <c r="C35" s="4" t="s">
        <v>24</v>
      </c>
      <c r="D35" s="26">
        <v>76300173.629999995</v>
      </c>
      <c r="E35" s="26"/>
      <c r="F35" s="15">
        <f>+'P3 Ejecucion '!D34</f>
        <v>555186.70000000007</v>
      </c>
      <c r="G35" s="15">
        <f>+'P3 Ejecucion '!E34</f>
        <v>3037720.71</v>
      </c>
      <c r="H35" s="15">
        <f>+'P3 Ejecucion '!F34</f>
        <v>3838709.6999999997</v>
      </c>
      <c r="I35" s="15">
        <f>+'P3 Ejecucion '!G34</f>
        <v>0</v>
      </c>
      <c r="J35" s="15">
        <f>+'P3 Ejecucion '!H34</f>
        <v>0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7431617.1099999994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95529700</v>
      </c>
      <c r="E37" s="26"/>
      <c r="F37" s="15">
        <f>+'P3 Ejecucion '!D36</f>
        <v>2412269.2599999998</v>
      </c>
      <c r="G37" s="15">
        <f>+'P3 Ejecucion '!E36</f>
        <v>1568235.38</v>
      </c>
      <c r="H37" s="15">
        <f>+'P3 Ejecucion '!F36</f>
        <v>9132753.3100000005</v>
      </c>
      <c r="I37" s="15">
        <f>+'P3 Ejecucion '!G36</f>
        <v>0</v>
      </c>
      <c r="J37" s="15">
        <f>+'P3 Ejecucion '!H36</f>
        <v>0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13113257.949999999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15">
        <f>+'P3 Ejecucion '!M37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15">
        <f>+'P3 Ejecucion '!M46</f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133202116.71000001</v>
      </c>
      <c r="E54" s="25">
        <f t="shared" ref="E54:Q54" si="17">SUM(E55:E63)</f>
        <v>0</v>
      </c>
      <c r="F54" s="25">
        <f t="shared" si="17"/>
        <v>1050892.5</v>
      </c>
      <c r="G54" s="25">
        <f t="shared" si="17"/>
        <v>702921.58</v>
      </c>
      <c r="H54" s="25">
        <f t="shared" si="17"/>
        <v>2527037.91</v>
      </c>
      <c r="I54" s="25">
        <f t="shared" si="17"/>
        <v>0</v>
      </c>
      <c r="J54" s="25">
        <f t="shared" si="17"/>
        <v>0</v>
      </c>
      <c r="K54" s="25">
        <f t="shared" si="17"/>
        <v>0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15">
        <f>+'P3 Ejecucion '!M53</f>
        <v>0</v>
      </c>
      <c r="P54" s="25">
        <f t="shared" si="17"/>
        <v>0</v>
      </c>
      <c r="Q54" s="25">
        <f t="shared" si="17"/>
        <v>0</v>
      </c>
      <c r="R54" s="23">
        <f>SUM(F54:Q54)</f>
        <v>4280851.99</v>
      </c>
    </row>
    <row r="55" spans="3:18" x14ac:dyDescent="0.25">
      <c r="C55" s="4" t="s">
        <v>44</v>
      </c>
      <c r="D55" s="26">
        <v>16558000</v>
      </c>
      <c r="E55" s="26"/>
      <c r="F55" s="15">
        <f>+'P3 Ejecucion '!D54</f>
        <v>0</v>
      </c>
      <c r="G55" s="15">
        <f>+'P3 Ejecucion '!E54</f>
        <v>0</v>
      </c>
      <c r="H55" s="15">
        <f>+'P3 Ejecucion '!F54</f>
        <v>92674.31</v>
      </c>
      <c r="I55" s="15">
        <f>+'P3 Ejecucion '!G54</f>
        <v>0</v>
      </c>
      <c r="J55" s="15">
        <f>+'P3 Ejecucion '!H54</f>
        <v>0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92674.31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0</v>
      </c>
    </row>
    <row r="57" spans="3:18" x14ac:dyDescent="0.25">
      <c r="C57" s="4" t="s">
        <v>46</v>
      </c>
      <c r="D57" s="26">
        <v>94050000</v>
      </c>
      <c r="E57" s="26"/>
      <c r="F57" s="15">
        <f>+'P3 Ejecucion '!D56</f>
        <v>1050892.5</v>
      </c>
      <c r="G57" s="15">
        <f>+'P3 Ejecucion '!E56</f>
        <v>634481.57999999996</v>
      </c>
      <c r="H57" s="15">
        <f>+'P3 Ejecucion '!F56</f>
        <v>1053032</v>
      </c>
      <c r="I57" s="15">
        <f>+'P3 Ejecucion '!G56</f>
        <v>0</v>
      </c>
      <c r="J57" s="15">
        <f>+'P3 Ejecucion '!H56</f>
        <v>0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2738406.08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6">
        <v>17175054.710000001</v>
      </c>
      <c r="E59" s="26"/>
      <c r="F59" s="15">
        <f>+'P3 Ejecucion '!D58</f>
        <v>0</v>
      </c>
      <c r="G59" s="15">
        <f>+'P3 Ejecucion '!E58</f>
        <v>68440</v>
      </c>
      <c r="H59" s="15">
        <f>+'P3 Ejecucion '!F58</f>
        <v>1381331.6</v>
      </c>
      <c r="I59" s="15">
        <f>+'P3 Ejecucion '!G58</f>
        <v>0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1449771.6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6"/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1935000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630000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1361558764</v>
      </c>
      <c r="E85" s="24">
        <f t="shared" ref="E85:Q85" si="20">E12+E18+E28+E38+E47+E54+E64+E69+E72</f>
        <v>0</v>
      </c>
      <c r="F85" s="24">
        <f t="shared" si="20"/>
        <v>65704495.109999999</v>
      </c>
      <c r="G85" s="24">
        <f t="shared" si="20"/>
        <v>69412051.61999999</v>
      </c>
      <c r="H85" s="24">
        <f t="shared" si="20"/>
        <v>89115281.460000008</v>
      </c>
      <c r="I85" s="24">
        <f>I12+I18+I28+I38+I47+I54+I64+I69+I72</f>
        <v>0</v>
      </c>
      <c r="J85" s="24">
        <f t="shared" si="20"/>
        <v>0</v>
      </c>
      <c r="K85" s="24">
        <f t="shared" si="20"/>
        <v>0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224231828.19000003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107</v>
      </c>
      <c r="D87" s="14"/>
    </row>
    <row r="88" spans="3:18" ht="18.75" x14ac:dyDescent="0.3">
      <c r="C88" s="64" t="s">
        <v>108</v>
      </c>
    </row>
    <row r="89" spans="3:18" ht="18.75" x14ac:dyDescent="0.3">
      <c r="C89" s="64" t="s">
        <v>109</v>
      </c>
    </row>
    <row r="90" spans="3:18" ht="19.5" thickBot="1" x14ac:dyDescent="0.3">
      <c r="C90" s="63" t="s">
        <v>104</v>
      </c>
    </row>
    <row r="91" spans="3:18" ht="44.25" customHeight="1" thickBot="1" x14ac:dyDescent="0.35">
      <c r="C91" s="61" t="s">
        <v>105</v>
      </c>
    </row>
    <row r="92" spans="3:18" ht="78.75" customHeight="1" thickBot="1" x14ac:dyDescent="0.35">
      <c r="C92" s="62" t="s">
        <v>106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110</v>
      </c>
    </row>
    <row r="97" spans="3:3" ht="18.75" x14ac:dyDescent="0.3">
      <c r="C97" s="65" t="s">
        <v>111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zoomScale="70" zoomScaleNormal="70" workbookViewId="0">
      <selection activeCell="J24" sqref="J2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117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65704495.109999999</v>
      </c>
      <c r="E10" s="76">
        <f>+E11+E17+E27+E53</f>
        <v>69412051.61999999</v>
      </c>
      <c r="F10" s="76">
        <f t="shared" ref="F10:M10" si="0">+F11+F17+F27+F53</f>
        <v>89115281.460000008</v>
      </c>
      <c r="G10" s="76">
        <f t="shared" si="0"/>
        <v>0</v>
      </c>
      <c r="H10" s="76">
        <f>+H11+H17+H27+H53</f>
        <v>0</v>
      </c>
      <c r="I10" s="76">
        <f t="shared" si="0"/>
        <v>0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224231828.19</v>
      </c>
      <c r="Q10" s="21"/>
    </row>
    <row r="11" spans="3:20" ht="21" x14ac:dyDescent="0.35">
      <c r="C11" s="78" t="s">
        <v>1</v>
      </c>
      <c r="D11" s="76">
        <f>SUM(D12:D16)</f>
        <v>56430029.600000001</v>
      </c>
      <c r="E11" s="76">
        <f t="shared" ref="E11:M11" si="1">SUM(E12:E16)</f>
        <v>55917473.07</v>
      </c>
      <c r="F11" s="76">
        <f t="shared" si="1"/>
        <v>57576369.720000006</v>
      </c>
      <c r="G11" s="76">
        <f t="shared" si="1"/>
        <v>0</v>
      </c>
      <c r="H11" s="76">
        <f>SUM(H12:H16)</f>
        <v>0</v>
      </c>
      <c r="I11" s="76">
        <f>SUM(I12:I16)</f>
        <v>0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169923872.39000002</v>
      </c>
      <c r="Q11" s="15"/>
      <c r="R11" s="5"/>
      <c r="S11" s="22"/>
    </row>
    <row r="12" spans="3:20" ht="21" x14ac:dyDescent="0.35">
      <c r="C12" s="79" t="s">
        <v>2</v>
      </c>
      <c r="D12" s="80">
        <v>48062529.300000004</v>
      </c>
      <c r="E12" s="80">
        <v>47441581.109999999</v>
      </c>
      <c r="F12" s="80">
        <v>48896797.370000005</v>
      </c>
      <c r="G12" s="80"/>
      <c r="H12" s="80"/>
      <c r="I12" s="80"/>
      <c r="J12" s="80"/>
      <c r="K12" s="80"/>
      <c r="L12" s="80"/>
      <c r="M12" s="80"/>
      <c r="N12" s="80"/>
      <c r="O12" s="80"/>
      <c r="P12" s="71">
        <f>SUM(D12:O12)</f>
        <v>144400907.78</v>
      </c>
      <c r="Q12" s="21"/>
      <c r="R12" s="5"/>
    </row>
    <row r="13" spans="3:20" ht="21" x14ac:dyDescent="0.35">
      <c r="C13" s="79" t="s">
        <v>3</v>
      </c>
      <c r="D13" s="80">
        <v>1267056</v>
      </c>
      <c r="E13" s="81">
        <v>1465366</v>
      </c>
      <c r="F13" s="80">
        <v>1675366</v>
      </c>
      <c r="G13" s="80"/>
      <c r="H13" s="80"/>
      <c r="I13" s="80"/>
      <c r="J13" s="80"/>
      <c r="K13" s="82"/>
      <c r="L13" s="82"/>
      <c r="M13" s="82"/>
      <c r="N13" s="82"/>
      <c r="O13" s="80"/>
      <c r="P13" s="71">
        <f t="shared" ref="P13:P16" si="2">SUM(D13:O13)</f>
        <v>4407788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7100444.2999999998</v>
      </c>
      <c r="E16" s="80">
        <v>7010525.959999999</v>
      </c>
      <c r="F16" s="80">
        <v>7004206.3499999996</v>
      </c>
      <c r="G16" s="80"/>
      <c r="H16" s="80"/>
      <c r="I16" s="80"/>
      <c r="J16" s="80"/>
      <c r="K16" s="80"/>
      <c r="L16" s="80"/>
      <c r="M16" s="80"/>
      <c r="N16" s="80"/>
      <c r="O16" s="80"/>
      <c r="P16" s="71">
        <f t="shared" si="2"/>
        <v>21115176.609999999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4135117.05</v>
      </c>
      <c r="E17" s="76">
        <f t="shared" si="3"/>
        <v>4849417.2600000007</v>
      </c>
      <c r="F17" s="76">
        <f t="shared" si="3"/>
        <v>2832800.2</v>
      </c>
      <c r="G17" s="76">
        <f>SUM(G18:G26)</f>
        <v>0</v>
      </c>
      <c r="H17" s="76">
        <f>SUM(H18:H26)</f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11817334.510000002</v>
      </c>
      <c r="Q17" s="15"/>
      <c r="R17" s="5"/>
      <c r="S17" s="22"/>
    </row>
    <row r="18" spans="3:19" ht="21" x14ac:dyDescent="0.35">
      <c r="C18" s="79" t="s">
        <v>8</v>
      </c>
      <c r="D18" s="80">
        <v>494992.89999999997</v>
      </c>
      <c r="E18" s="80">
        <v>874397.99</v>
      </c>
      <c r="F18" s="80">
        <v>385024.27999999997</v>
      </c>
      <c r="G18" s="80"/>
      <c r="H18" s="80"/>
      <c r="I18" s="80"/>
      <c r="J18" s="80"/>
      <c r="K18" s="80"/>
      <c r="L18" s="80"/>
      <c r="M18" s="80"/>
      <c r="N18" s="80"/>
      <c r="O18" s="80"/>
      <c r="P18" s="71">
        <f>SUM(D18:O18)</f>
        <v>1754415.17</v>
      </c>
      <c r="Q18" s="21"/>
      <c r="R18" s="5"/>
    </row>
    <row r="19" spans="3:19" ht="21" x14ac:dyDescent="0.35">
      <c r="C19" s="79" t="s">
        <v>9</v>
      </c>
      <c r="D19" s="80">
        <v>70800</v>
      </c>
      <c r="E19" s="80"/>
      <c r="F19" s="80">
        <v>146320</v>
      </c>
      <c r="G19" s="80"/>
      <c r="H19" s="80"/>
      <c r="I19" s="80"/>
      <c r="J19" s="80"/>
      <c r="K19" s="80"/>
      <c r="L19" s="80"/>
      <c r="M19" s="80"/>
      <c r="N19" s="80"/>
      <c r="O19" s="80"/>
      <c r="P19" s="71">
        <f t="shared" ref="P19:P26" si="4">SUM(D19:O19)</f>
        <v>217120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>
        <v>221250</v>
      </c>
      <c r="F21" s="80">
        <v>1832.8400000000001</v>
      </c>
      <c r="G21" s="80"/>
      <c r="H21" s="80"/>
      <c r="I21" s="80"/>
      <c r="J21" s="80"/>
      <c r="K21" s="80"/>
      <c r="L21" s="80"/>
      <c r="M21" s="80"/>
      <c r="N21" s="80"/>
      <c r="O21" s="80"/>
      <c r="P21" s="71">
        <f t="shared" si="4"/>
        <v>223082.84</v>
      </c>
      <c r="Q21" s="21"/>
      <c r="R21" s="5"/>
    </row>
    <row r="22" spans="3:19" ht="21" x14ac:dyDescent="0.35">
      <c r="C22" s="79" t="s">
        <v>12</v>
      </c>
      <c r="D22" s="80">
        <v>230100</v>
      </c>
      <c r="E22" s="80">
        <v>446473.38</v>
      </c>
      <c r="F22" s="80">
        <v>242178.88</v>
      </c>
      <c r="G22" s="80"/>
      <c r="H22" s="80"/>
      <c r="I22" s="80"/>
      <c r="J22" s="80"/>
      <c r="K22" s="80"/>
      <c r="L22" s="80"/>
      <c r="M22" s="80"/>
      <c r="N22" s="80"/>
      <c r="O22" s="80"/>
      <c r="P22" s="71">
        <f t="shared" si="4"/>
        <v>918752.26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1">
        <f t="shared" si="4"/>
        <v>0</v>
      </c>
      <c r="Q23" s="21"/>
      <c r="R23" s="5"/>
    </row>
    <row r="24" spans="3:19" ht="21" x14ac:dyDescent="0.35">
      <c r="C24" s="79" t="s">
        <v>14</v>
      </c>
      <c r="D24" s="80">
        <v>1145689.3700000001</v>
      </c>
      <c r="E24" s="80">
        <v>990129.46</v>
      </c>
      <c r="F24" s="80">
        <v>1551972.6</v>
      </c>
      <c r="G24" s="80"/>
      <c r="H24" s="80"/>
      <c r="I24" s="80"/>
      <c r="J24" s="80"/>
      <c r="K24" s="80"/>
      <c r="L24" s="80"/>
      <c r="M24" s="80"/>
      <c r="N24" s="80"/>
      <c r="O24" s="80"/>
      <c r="P24" s="71">
        <f t="shared" si="4"/>
        <v>3687791.43</v>
      </c>
      <c r="Q24" s="21"/>
      <c r="R24" s="5"/>
    </row>
    <row r="25" spans="3:19" ht="21" x14ac:dyDescent="0.35">
      <c r="C25" s="79" t="s">
        <v>15</v>
      </c>
      <c r="D25" s="80">
        <v>1796924.98</v>
      </c>
      <c r="E25" s="80">
        <v>2135676.5300000003</v>
      </c>
      <c r="F25" s="80">
        <f>419029.39+390.71</f>
        <v>419420.10000000003</v>
      </c>
      <c r="G25" s="80"/>
      <c r="H25" s="80"/>
      <c r="I25" s="80"/>
      <c r="J25" s="80"/>
      <c r="K25" s="80"/>
      <c r="L25" s="80"/>
      <c r="M25" s="80"/>
      <c r="N25" s="80"/>
      <c r="O25" s="80"/>
      <c r="P25" s="71">
        <f t="shared" si="4"/>
        <v>4352021.6100000003</v>
      </c>
      <c r="Q25" s="21"/>
      <c r="R25" s="5"/>
    </row>
    <row r="26" spans="3:19" ht="21" x14ac:dyDescent="0.35">
      <c r="C26" s="79" t="s">
        <v>16</v>
      </c>
      <c r="D26" s="80">
        <v>396609.8</v>
      </c>
      <c r="E26" s="80">
        <v>181489.9</v>
      </c>
      <c r="F26" s="80">
        <v>86051.5</v>
      </c>
      <c r="G26" s="80"/>
      <c r="H26" s="80"/>
      <c r="I26" s="80"/>
      <c r="J26" s="80"/>
      <c r="K26" s="80"/>
      <c r="L26" s="80"/>
      <c r="M26" s="80"/>
      <c r="N26" s="80"/>
      <c r="O26" s="80"/>
      <c r="P26" s="71">
        <f t="shared" si="4"/>
        <v>664151.19999999995</v>
      </c>
      <c r="Q26" s="21"/>
      <c r="R26" s="5"/>
    </row>
    <row r="27" spans="3:19" ht="21" x14ac:dyDescent="0.35">
      <c r="C27" s="78" t="s">
        <v>17</v>
      </c>
      <c r="D27" s="76">
        <f>SUM(D28:D36)</f>
        <v>4088455.96</v>
      </c>
      <c r="E27" s="76">
        <f t="shared" ref="E27:O27" si="5">SUM(E28:E36)</f>
        <v>7942239.71</v>
      </c>
      <c r="F27" s="76">
        <f t="shared" si="5"/>
        <v>26179073.630000003</v>
      </c>
      <c r="G27" s="76">
        <f>SUM(G28:G36)</f>
        <v>0</v>
      </c>
      <c r="H27" s="76">
        <f>SUM(H28:H36)</f>
        <v>0</v>
      </c>
      <c r="I27" s="76">
        <f t="shared" si="5"/>
        <v>0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38209769.300000004</v>
      </c>
      <c r="Q27" s="15"/>
      <c r="R27" s="5"/>
      <c r="S27" s="22"/>
    </row>
    <row r="28" spans="3:19" ht="21" x14ac:dyDescent="0.35">
      <c r="C28" s="79" t="s">
        <v>18</v>
      </c>
      <c r="D28" s="80">
        <v>594120</v>
      </c>
      <c r="E28" s="80">
        <v>1462537.3</v>
      </c>
      <c r="F28" s="80">
        <v>1868945.47</v>
      </c>
      <c r="G28" s="80"/>
      <c r="H28" s="80"/>
      <c r="I28" s="80"/>
      <c r="J28" s="80"/>
      <c r="K28" s="80"/>
      <c r="L28" s="80"/>
      <c r="M28" s="80"/>
      <c r="N28" s="80"/>
      <c r="O28" s="80"/>
      <c r="P28" s="71">
        <f>SUM(D28:O28)</f>
        <v>3925602.77</v>
      </c>
      <c r="Q28" s="21"/>
      <c r="R28" s="5"/>
    </row>
    <row r="29" spans="3:19" ht="21" x14ac:dyDescent="0.35">
      <c r="C29" s="79" t="s">
        <v>19</v>
      </c>
      <c r="D29" s="80"/>
      <c r="E29" s="80"/>
      <c r="F29" s="80">
        <v>1081464.1000000001</v>
      </c>
      <c r="G29" s="80"/>
      <c r="H29" s="80"/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1081464.1000000001</v>
      </c>
      <c r="Q29" s="21"/>
      <c r="R29" s="5"/>
    </row>
    <row r="30" spans="3:19" ht="21" x14ac:dyDescent="0.35">
      <c r="C30" s="79" t="s">
        <v>20</v>
      </c>
      <c r="D30" s="80"/>
      <c r="E30" s="80">
        <v>5062.3500000000004</v>
      </c>
      <c r="F30" s="80">
        <v>891126.8</v>
      </c>
      <c r="G30" s="80"/>
      <c r="H30" s="80"/>
      <c r="I30" s="80"/>
      <c r="J30" s="80"/>
      <c r="K30" s="80"/>
      <c r="L30" s="80"/>
      <c r="M30" s="80"/>
      <c r="N30" s="80"/>
      <c r="O30" s="80"/>
      <c r="P30" s="71">
        <f t="shared" si="6"/>
        <v>896189.15</v>
      </c>
      <c r="Q30" s="21"/>
      <c r="R30" s="5"/>
    </row>
    <row r="31" spans="3:19" ht="21" x14ac:dyDescent="0.35">
      <c r="C31" s="79" t="s">
        <v>21</v>
      </c>
      <c r="D31" s="80">
        <v>526880</v>
      </c>
      <c r="E31" s="80">
        <v>1868683.97</v>
      </c>
      <c r="F31" s="80">
        <v>9345785.5399999991</v>
      </c>
      <c r="G31" s="80"/>
      <c r="H31" s="80"/>
      <c r="I31" s="80"/>
      <c r="J31" s="80"/>
      <c r="K31" s="80"/>
      <c r="L31" s="80"/>
      <c r="M31" s="80"/>
      <c r="N31" s="80"/>
      <c r="O31" s="80"/>
      <c r="P31" s="71">
        <f t="shared" si="6"/>
        <v>11741349.509999998</v>
      </c>
      <c r="Q31" s="21"/>
      <c r="R31" s="5"/>
    </row>
    <row r="32" spans="3:19" ht="21" x14ac:dyDescent="0.35">
      <c r="C32" s="79" t="s">
        <v>22</v>
      </c>
      <c r="D32" s="80"/>
      <c r="E32" s="80"/>
      <c r="F32" s="80">
        <v>9558</v>
      </c>
      <c r="G32" s="80"/>
      <c r="H32" s="80"/>
      <c r="I32" s="80"/>
      <c r="J32" s="80"/>
      <c r="K32" s="80"/>
      <c r="L32" s="80"/>
      <c r="M32" s="80"/>
      <c r="N32" s="80"/>
      <c r="O32" s="80"/>
      <c r="P32" s="71">
        <f t="shared" si="6"/>
        <v>9558</v>
      </c>
      <c r="Q32" s="21"/>
      <c r="R32" s="5"/>
    </row>
    <row r="33" spans="3:18" ht="21" x14ac:dyDescent="0.35">
      <c r="C33" s="79" t="s">
        <v>23</v>
      </c>
      <c r="D33" s="80"/>
      <c r="E33" s="80"/>
      <c r="F33" s="80">
        <v>10730.71</v>
      </c>
      <c r="G33" s="80"/>
      <c r="H33" s="80"/>
      <c r="I33" s="80"/>
      <c r="J33" s="80"/>
      <c r="K33" s="80"/>
      <c r="L33" s="80"/>
      <c r="M33" s="80"/>
      <c r="N33" s="80"/>
      <c r="O33" s="80"/>
      <c r="P33" s="71">
        <f t="shared" si="6"/>
        <v>10730.71</v>
      </c>
      <c r="Q33" s="21"/>
      <c r="R33" s="5"/>
    </row>
    <row r="34" spans="3:18" ht="21" x14ac:dyDescent="0.35">
      <c r="C34" s="79" t="s">
        <v>24</v>
      </c>
      <c r="D34" s="80">
        <v>555186.70000000007</v>
      </c>
      <c r="E34" s="80">
        <v>3037720.71</v>
      </c>
      <c r="F34" s="80">
        <v>3838709.6999999997</v>
      </c>
      <c r="G34" s="80"/>
      <c r="H34" s="80"/>
      <c r="I34" s="80"/>
      <c r="J34" s="80"/>
      <c r="K34" s="80"/>
      <c r="L34" s="80"/>
      <c r="M34" s="80"/>
      <c r="N34" s="80"/>
      <c r="O34" s="80"/>
      <c r="P34" s="71">
        <f t="shared" si="6"/>
        <v>7431617.1099999994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2412269.2599999998</v>
      </c>
      <c r="E36" s="80">
        <v>1568235.38</v>
      </c>
      <c r="F36" s="80">
        <v>9132753.3100000005</v>
      </c>
      <c r="G36" s="80"/>
      <c r="H36" s="80"/>
      <c r="I36" s="80"/>
      <c r="J36" s="80"/>
      <c r="K36" s="80"/>
      <c r="L36" s="80"/>
      <c r="M36" s="80"/>
      <c r="N36" s="80"/>
      <c r="O36" s="80"/>
      <c r="P36" s="71">
        <f>SUM(D36:O36)</f>
        <v>13113257.949999999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1050892.5</v>
      </c>
      <c r="E53" s="76">
        <f>SUM(E54:E62)</f>
        <v>702921.58</v>
      </c>
      <c r="F53" s="76">
        <f t="shared" ref="F53:O53" si="10">SUM(F54:F62)</f>
        <v>2527037.91</v>
      </c>
      <c r="G53" s="76">
        <f>SUM(G54:G62)</f>
        <v>0</v>
      </c>
      <c r="H53" s="76">
        <f>SUM(H54:H62)</f>
        <v>0</v>
      </c>
      <c r="I53" s="76">
        <f>SUM(I54:I62)</f>
        <v>0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4280851.99</v>
      </c>
      <c r="Q53" s="15"/>
      <c r="R53" s="5"/>
      <c r="S53" s="22"/>
    </row>
    <row r="54" spans="3:19" ht="21" x14ac:dyDescent="0.35">
      <c r="C54" s="79" t="s">
        <v>44</v>
      </c>
      <c r="D54" s="80"/>
      <c r="E54" s="80"/>
      <c r="F54" s="80">
        <v>92674.31</v>
      </c>
      <c r="G54" s="80"/>
      <c r="H54" s="80"/>
      <c r="I54" s="80"/>
      <c r="J54" s="80"/>
      <c r="K54" s="80"/>
      <c r="L54" s="80"/>
      <c r="M54" s="80"/>
      <c r="N54" s="80"/>
      <c r="O54" s="80"/>
      <c r="P54" s="71">
        <f t="shared" ref="P54:P60" si="11">SUM(D54:O54)</f>
        <v>92674.31</v>
      </c>
      <c r="Q54" s="21"/>
    </row>
    <row r="55" spans="3:19" ht="21" x14ac:dyDescent="0.35">
      <c r="C55" s="79" t="s">
        <v>45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1">
        <f t="shared" si="11"/>
        <v>0</v>
      </c>
      <c r="Q55" s="21"/>
      <c r="S55" s="30"/>
    </row>
    <row r="56" spans="3:19" ht="21" x14ac:dyDescent="0.35">
      <c r="C56" s="79" t="s">
        <v>46</v>
      </c>
      <c r="D56" s="80">
        <v>1050892.5</v>
      </c>
      <c r="E56" s="80">
        <v>634481.57999999996</v>
      </c>
      <c r="F56" s="80">
        <v>1053032</v>
      </c>
      <c r="G56" s="80"/>
      <c r="H56" s="80"/>
      <c r="I56" s="80"/>
      <c r="J56" s="80"/>
      <c r="K56" s="80"/>
      <c r="L56" s="80"/>
      <c r="M56" s="80"/>
      <c r="N56" s="80"/>
      <c r="O56" s="80"/>
      <c r="P56" s="71">
        <f t="shared" si="11"/>
        <v>2738406.08</v>
      </c>
      <c r="Q56" s="21"/>
    </row>
    <row r="57" spans="3:19" ht="21" x14ac:dyDescent="0.35">
      <c r="C57" s="79" t="s">
        <v>47</v>
      </c>
      <c r="D57" s="80"/>
      <c r="E57" s="80"/>
      <c r="F57" s="80"/>
      <c r="G57" s="80"/>
      <c r="H57" s="80"/>
      <c r="I57" s="80"/>
      <c r="J57" s="80"/>
      <c r="K57" s="80"/>
      <c r="L57" s="71"/>
      <c r="M57" s="80"/>
      <c r="N57" s="80"/>
      <c r="O57" s="80"/>
      <c r="P57" s="71">
        <f t="shared" si="11"/>
        <v>0</v>
      </c>
      <c r="Q57" s="21"/>
    </row>
    <row r="58" spans="3:19" ht="21" x14ac:dyDescent="0.35">
      <c r="C58" s="79" t="s">
        <v>48</v>
      </c>
      <c r="D58" s="80"/>
      <c r="E58" s="80">
        <v>68440</v>
      </c>
      <c r="F58" s="80">
        <v>1381331.6</v>
      </c>
      <c r="G58" s="80"/>
      <c r="H58" s="80"/>
      <c r="I58" s="80"/>
      <c r="J58" s="80"/>
      <c r="K58" s="80"/>
      <c r="L58" s="80"/>
      <c r="M58" s="80"/>
      <c r="N58" s="80"/>
      <c r="O58" s="80"/>
      <c r="P58" s="71">
        <f t="shared" si="11"/>
        <v>1449771.6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71">
        <f t="shared" si="11"/>
        <v>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65704495.109999999</v>
      </c>
      <c r="E84" s="85">
        <f t="shared" ref="E84:O84" si="12">E11+E17+E27+E37+E46+E53+E63+E68+E71</f>
        <v>69412051.61999999</v>
      </c>
      <c r="F84" s="85">
        <f t="shared" si="12"/>
        <v>89115281.460000008</v>
      </c>
      <c r="G84" s="85">
        <f t="shared" si="12"/>
        <v>0</v>
      </c>
      <c r="H84" s="85">
        <f t="shared" si="12"/>
        <v>0</v>
      </c>
      <c r="I84" s="85">
        <f t="shared" si="12"/>
        <v>0</v>
      </c>
      <c r="J84" s="85">
        <f t="shared" si="12"/>
        <v>0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224231828.19000003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112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108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109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113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114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110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111</v>
      </c>
    </row>
    <row r="97" spans="3:3" ht="18.75" x14ac:dyDescent="0.3">
      <c r="C97" s="33"/>
    </row>
    <row r="98" spans="3:3" x14ac:dyDescent="0.25">
      <c r="C98" t="s">
        <v>116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2026-03-06T16:20:36Z</cp:lastPrinted>
  <dcterms:created xsi:type="dcterms:W3CDTF">2021-07-29T18:58:50Z</dcterms:created>
  <dcterms:modified xsi:type="dcterms:W3CDTF">2026-04-13T20:43:38Z</dcterms:modified>
</cp:coreProperties>
</file>