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9 - Septiembre\Excell\"/>
    </mc:Choice>
  </mc:AlternateContent>
  <xr:revisionPtr revIDLastSave="0" documentId="13_ncr:1_{8371D451-15AE-4F34-A7A9-1F9310921A0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2">'P3 Ejecucion '!$C$1:$P$104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R13" i="2" l="1"/>
  <c r="O12" i="2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<sst xmlns="http://schemas.openxmlformats.org/spreadsheetml/2006/main" count="301" uniqueCount="119">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</sst>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6" fillId="0" borderId="13" xfId="0" applyFont="1" applyBorder="1" applyAlignment="1">
      <alignment vertical="center" wrapText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A100" sqref="A1:E100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2" t="s">
        <v>95</v>
      </c>
      <c r="D3" s="93"/>
      <c r="E3" s="93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0" t="s">
        <v>103</v>
      </c>
      <c r="D4" s="91"/>
      <c r="E4" s="91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6" t="s">
        <v>104</v>
      </c>
      <c r="D5" s="97"/>
      <c r="E5" s="97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4" t="s">
        <v>76</v>
      </c>
      <c r="D6" s="95"/>
      <c r="E6" s="95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4" t="s">
        <v>105</v>
      </c>
      <c r="D7" s="95"/>
      <c r="E7" s="95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1169454652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684173365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548883319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59571246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75718800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90324490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2110000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56804750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10247400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3950000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311764235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28915600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4263480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8831340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94659340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67884035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100884700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83192562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6219000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43350000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28204500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1935000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630000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1169454652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1169454652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109</v>
      </c>
      <c r="D89" s="60"/>
      <c r="E89" s="60"/>
      <c r="F89" s="33"/>
    </row>
    <row r="90" spans="1:6" ht="17.25" customHeight="1" x14ac:dyDescent="0.3">
      <c r="A90" s="33"/>
      <c r="B90" s="33"/>
      <c r="C90" s="64" t="s">
        <v>110</v>
      </c>
      <c r="D90" s="60"/>
      <c r="E90" s="60"/>
      <c r="F90" s="33"/>
    </row>
    <row r="91" spans="1:6" ht="18.75" x14ac:dyDescent="0.3">
      <c r="A91" s="33"/>
      <c r="B91" s="33"/>
      <c r="C91" s="64" t="s">
        <v>111</v>
      </c>
      <c r="D91" s="60"/>
      <c r="E91" s="60"/>
      <c r="F91" s="33"/>
    </row>
    <row r="92" spans="1:6" ht="19.5" thickBot="1" x14ac:dyDescent="0.35">
      <c r="A92" s="33"/>
      <c r="B92" s="33"/>
      <c r="C92" s="63" t="s">
        <v>106</v>
      </c>
      <c r="D92" s="60"/>
      <c r="E92" s="33"/>
      <c r="F92" s="33"/>
    </row>
    <row r="93" spans="1:6" ht="38.25" thickBot="1" x14ac:dyDescent="0.35">
      <c r="A93" s="33"/>
      <c r="B93" s="33"/>
      <c r="C93" s="61" t="s">
        <v>107</v>
      </c>
      <c r="D93" s="60"/>
      <c r="E93" s="33"/>
      <c r="F93" s="33"/>
    </row>
    <row r="94" spans="1:6" ht="75.75" thickBot="1" x14ac:dyDescent="0.35">
      <c r="A94" s="33"/>
      <c r="B94" s="33"/>
      <c r="C94" s="62" t="s">
        <v>108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112</v>
      </c>
      <c r="D98" s="33"/>
      <c r="E98" s="33"/>
      <c r="F98" s="33"/>
    </row>
    <row r="99" spans="1:6" ht="18.75" x14ac:dyDescent="0.3">
      <c r="A99" s="33"/>
      <c r="B99" s="33"/>
      <c r="C99" s="65" t="s">
        <v>113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8"/>
  <sheetViews>
    <sheetView showGridLines="0" topLeftCell="D4" workbookViewId="0">
      <selection activeCell="N20" sqref="N20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7.570312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17" bestFit="1" customWidth="1"/>
  </cols>
  <sheetData>
    <row r="3" spans="3:18" ht="28.5" customHeight="1" x14ac:dyDescent="0.25">
      <c r="C3" s="102" t="s">
        <v>95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3:18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3:18" ht="15.75" x14ac:dyDescent="0.25">
      <c r="C5" s="109" t="s">
        <v>104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3:18" ht="15.75" customHeight="1" x14ac:dyDescent="0.25">
      <c r="C6" s="111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3:18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3:18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106" t="s">
        <v>66</v>
      </c>
      <c r="D9" s="107" t="s">
        <v>94</v>
      </c>
      <c r="E9" s="107" t="s">
        <v>93</v>
      </c>
      <c r="F9" s="99" t="s">
        <v>91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1"/>
    </row>
    <row r="10" spans="3:18" x14ac:dyDescent="0.25">
      <c r="C10" s="106"/>
      <c r="D10" s="108"/>
      <c r="E10" s="108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8" x14ac:dyDescent="0.25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93526687.180000007</v>
      </c>
      <c r="K11" s="20">
        <f t="shared" si="0"/>
        <v>82386848.299999997</v>
      </c>
      <c r="L11" s="20">
        <f t="shared" si="0"/>
        <v>92032113.950000003</v>
      </c>
      <c r="M11" s="20">
        <f>+M12+M18+M28+M54</f>
        <v>91489833</v>
      </c>
      <c r="N11" s="20">
        <f t="shared" ref="N11" si="1">+N12+N18+N28+N54</f>
        <v>82383145.460000008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802280087.82000005</v>
      </c>
    </row>
    <row r="12" spans="3:18" x14ac:dyDescent="0.25">
      <c r="C12" s="2" t="s">
        <v>1</v>
      </c>
      <c r="D12" s="25">
        <f>SUM(D13:D17)</f>
        <v>684173365</v>
      </c>
      <c r="E12" s="25">
        <f t="shared" ref="E12:Q12" si="5">SUM(E13:E17)</f>
        <v>0</v>
      </c>
      <c r="F12" s="25">
        <f t="shared" si="5"/>
        <v>49889118.969999999</v>
      </c>
      <c r="G12" s="25">
        <f t="shared" si="5"/>
        <v>50532390.839999996</v>
      </c>
      <c r="H12" s="25">
        <f t="shared" si="5"/>
        <v>50381965.049999997</v>
      </c>
      <c r="I12" s="25">
        <f t="shared" si="5"/>
        <v>76583240.390000001</v>
      </c>
      <c r="J12" s="25">
        <f t="shared" si="5"/>
        <v>51364983.880000003</v>
      </c>
      <c r="K12" s="25">
        <f t="shared" si="5"/>
        <v>51478051.399999999</v>
      </c>
      <c r="L12" s="25">
        <f t="shared" si="5"/>
        <v>54887851.840000004</v>
      </c>
      <c r="M12" s="25">
        <f t="shared" si="5"/>
        <v>54295693.560000002</v>
      </c>
      <c r="N12" s="25">
        <f t="shared" si="5"/>
        <v>54932677.170000002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494345973.10000002</v>
      </c>
    </row>
    <row r="13" spans="3:18" x14ac:dyDescent="0.25">
      <c r="C13" s="4" t="s">
        <v>2</v>
      </c>
      <c r="D13" s="26">
        <v>548883319</v>
      </c>
      <c r="E13" s="26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44186641.960000001</v>
      </c>
      <c r="K13" s="15">
        <f>+'P3 Ejecucion '!I12</f>
        <v>44284761.850000001</v>
      </c>
      <c r="L13" s="15">
        <f>+'P3 Ejecucion '!J12</f>
        <v>46821387.810000002</v>
      </c>
      <c r="M13" s="15">
        <f>+'P3 Ejecucion '!K12</f>
        <v>46294485.270000003</v>
      </c>
      <c r="N13" s="15">
        <f>+'P3 Ejecucion '!L12</f>
        <v>46864680.630000003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402518144.21999997</v>
      </c>
    </row>
    <row r="14" spans="3:18" x14ac:dyDescent="0.25">
      <c r="C14" s="4" t="s">
        <v>3</v>
      </c>
      <c r="D14" s="26">
        <v>59571246</v>
      </c>
      <c r="E14" s="26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692466.66</v>
      </c>
      <c r="L14" s="15">
        <f>+'P3 Ejecucion '!J13</f>
        <v>1253302.22</v>
      </c>
      <c r="M14" s="15">
        <f>+'P3 Ejecucion '!K13</f>
        <v>1244308.8900000001</v>
      </c>
      <c r="N14" s="15">
        <f>+'P3 Ejecucion '!L13</f>
        <v>1235122.24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32942601.309999995</v>
      </c>
    </row>
    <row r="15" spans="3:18" x14ac:dyDescent="0.25">
      <c r="C15" s="4" t="s">
        <v>4</v>
      </c>
      <c r="D15" s="26">
        <v>0</v>
      </c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8" x14ac:dyDescent="0.25">
      <c r="C16" s="4" t="s">
        <v>5</v>
      </c>
      <c r="D16" s="26">
        <v>0</v>
      </c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75718800</v>
      </c>
      <c r="E17" s="26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6485741.9199999999</v>
      </c>
      <c r="K17" s="15">
        <f>+'P3 Ejecucion '!I16</f>
        <v>6500822.8899999997</v>
      </c>
      <c r="L17" s="15">
        <f>+'P3 Ejecucion '!J16</f>
        <v>6813161.8099999996</v>
      </c>
      <c r="M17" s="15">
        <f>+'P3 Ejecucion '!K16</f>
        <v>6756899.3999999994</v>
      </c>
      <c r="N17" s="15">
        <f>+'P3 Ejecucion '!L16</f>
        <v>6832874.2999999989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58885227.57</v>
      </c>
    </row>
    <row r="18" spans="3:18" x14ac:dyDescent="0.25">
      <c r="C18" s="2" t="s">
        <v>7</v>
      </c>
      <c r="D18" s="25">
        <f>SUM(D19:D27)</f>
        <v>90324490</v>
      </c>
      <c r="E18" s="25">
        <f t="shared" ref="E18:Q18" si="7">SUM(E19:E27)</f>
        <v>0</v>
      </c>
      <c r="F18" s="25">
        <f t="shared" si="7"/>
        <v>2319739.2100000004</v>
      </c>
      <c r="G18" s="25">
        <f t="shared" si="7"/>
        <v>6910697.459999999</v>
      </c>
      <c r="H18" s="25">
        <f t="shared" si="7"/>
        <v>1059232.05</v>
      </c>
      <c r="I18" s="25">
        <f t="shared" si="7"/>
        <v>6040987.9699999997</v>
      </c>
      <c r="J18" s="25">
        <f t="shared" si="7"/>
        <v>6496396.7399999993</v>
      </c>
      <c r="K18" s="25">
        <f t="shared" si="7"/>
        <v>3786269.95</v>
      </c>
      <c r="L18" s="25">
        <f t="shared" si="7"/>
        <v>7501608.629999999</v>
      </c>
      <c r="M18" s="25">
        <f t="shared" si="7"/>
        <v>11351517.470000001</v>
      </c>
      <c r="N18" s="25">
        <f t="shared" si="7"/>
        <v>3099615.3600000003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48566064.839999996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1535008.29</v>
      </c>
      <c r="L19" s="15">
        <f>+'P3 Ejecucion '!J18</f>
        <v>47400</v>
      </c>
      <c r="M19" s="15">
        <f>+'P3 Ejecucion '!K18</f>
        <v>967790.53999999992</v>
      </c>
      <c r="N19" s="15">
        <f>+'P3 Ejecucion '!L18</f>
        <v>466324.71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5520892.6399999997</v>
      </c>
    </row>
    <row r="20" spans="3:18" x14ac:dyDescent="0.25">
      <c r="C20" s="4" t="s">
        <v>9</v>
      </c>
      <c r="D20" s="26">
        <v>2110000</v>
      </c>
      <c r="E20" s="26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103250</v>
      </c>
      <c r="L20" s="15">
        <f>+'P3 Ejecucion '!J19</f>
        <v>103250</v>
      </c>
      <c r="M20" s="15">
        <f>+'P3 Ejecucion '!K19</f>
        <v>601198.19999999995</v>
      </c>
      <c r="N20" s="15">
        <f>+'P3 Ejecucion '!L19</f>
        <v>76582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1959614.2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255162.08000000002</v>
      </c>
      <c r="L22" s="15">
        <f>+'P3 Ejecucion '!J21</f>
        <v>34400.839999999997</v>
      </c>
      <c r="M22" s="15">
        <f>+'P3 Ejecucion '!K21</f>
        <v>237534</v>
      </c>
      <c r="N22" s="15">
        <f>+'P3 Ejecucion '!L21</f>
        <v>84960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649268.11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230100</v>
      </c>
      <c r="L23" s="15">
        <f>+'P3 Ejecucion '!J22</f>
        <v>230100</v>
      </c>
      <c r="M23" s="15">
        <f>+'P3 Ejecucion '!K22</f>
        <v>460200</v>
      </c>
      <c r="N23" s="15">
        <f>+'P3 Ejecucion '!L22</f>
        <v>230100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2056974.82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103735.73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1673908.45</v>
      </c>
    </row>
    <row r="25" spans="3:18" x14ac:dyDescent="0.25">
      <c r="C25" s="4" t="s">
        <v>14</v>
      </c>
      <c r="D25" s="26">
        <v>56804750</v>
      </c>
      <c r="E25" s="26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1251497.8599999999</v>
      </c>
      <c r="L25" s="15">
        <f>+'P3 Ejecucion '!J24</f>
        <v>5489713.5999999996</v>
      </c>
      <c r="M25" s="15">
        <f>+'P3 Ejecucion '!K24</f>
        <v>8963649.8300000001</v>
      </c>
      <c r="N25" s="15">
        <f>+'P3 Ejecucion '!L24</f>
        <v>2016064.66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31209344.02</v>
      </c>
    </row>
    <row r="26" spans="3:18" x14ac:dyDescent="0.25">
      <c r="C26" s="4" t="s">
        <v>15</v>
      </c>
      <c r="D26" s="26">
        <v>10247400</v>
      </c>
      <c r="E26" s="26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307515.99</v>
      </c>
      <c r="L26" s="15">
        <f>+'P3 Ejecucion '!J25</f>
        <v>1064018.44</v>
      </c>
      <c r="M26" s="15">
        <f>+'P3 Ejecucion '!K25</f>
        <v>121144.9</v>
      </c>
      <c r="N26" s="15">
        <f>+'P3 Ejecucion '!L25</f>
        <v>225583.99</v>
      </c>
      <c r="O26" s="15">
        <f>+'P3 Ejecucion '!M25</f>
        <v>0</v>
      </c>
      <c r="P26" s="15">
        <f>+'P3 Ejecucion '!N25</f>
        <v>0</v>
      </c>
      <c r="Q26" s="15">
        <f>+'P3 Ejecucion '!O25</f>
        <v>0</v>
      </c>
      <c r="R26" s="21">
        <f t="shared" si="8"/>
        <v>3055195.13</v>
      </c>
    </row>
    <row r="27" spans="3:18" x14ac:dyDescent="0.25">
      <c r="C27" s="4" t="s">
        <v>16</v>
      </c>
      <c r="D27" s="26">
        <v>3950000</v>
      </c>
      <c r="E27" s="26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532725.75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2440867.4699999997</v>
      </c>
    </row>
    <row r="28" spans="3:18" x14ac:dyDescent="0.25">
      <c r="C28" s="2" t="s">
        <v>17</v>
      </c>
      <c r="D28" s="25">
        <f>SUM(D29:D37)</f>
        <v>311764235</v>
      </c>
      <c r="E28" s="25">
        <f t="shared" ref="E28:Q28" si="9">SUM(E29:E37)</f>
        <v>0</v>
      </c>
      <c r="F28" s="25">
        <f t="shared" si="9"/>
        <v>5075301.93</v>
      </c>
      <c r="G28" s="25">
        <f t="shared" si="9"/>
        <v>28228087.989999995</v>
      </c>
      <c r="H28" s="25">
        <f t="shared" si="9"/>
        <v>15384629.599999998</v>
      </c>
      <c r="I28" s="25">
        <f t="shared" si="9"/>
        <v>29317629.620000005</v>
      </c>
      <c r="J28" s="25">
        <f t="shared" si="9"/>
        <v>33474492.550000001</v>
      </c>
      <c r="K28" s="25">
        <f t="shared" si="9"/>
        <v>18719789.469999999</v>
      </c>
      <c r="L28" s="25">
        <f t="shared" si="9"/>
        <v>23772524.23</v>
      </c>
      <c r="M28" s="25">
        <f t="shared" si="9"/>
        <v>21490341.25</v>
      </c>
      <c r="N28" s="25">
        <f t="shared" si="9"/>
        <v>22613331.240000002</v>
      </c>
      <c r="O28" s="25">
        <f t="shared" si="9"/>
        <v>0</v>
      </c>
      <c r="P28" s="25">
        <f t="shared" si="9"/>
        <v>0</v>
      </c>
      <c r="Q28" s="25">
        <f t="shared" si="9"/>
        <v>0</v>
      </c>
      <c r="R28" s="23">
        <f>SUM(F28:Q28)</f>
        <v>198076127.88</v>
      </c>
    </row>
    <row r="29" spans="3:18" x14ac:dyDescent="0.25">
      <c r="C29" s="4" t="s">
        <v>18</v>
      </c>
      <c r="D29" s="26">
        <v>28915600</v>
      </c>
      <c r="E29" s="26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979784.72</v>
      </c>
      <c r="L29" s="15">
        <f>+'P3 Ejecucion '!J28</f>
        <v>630531.25</v>
      </c>
      <c r="M29" s="15">
        <f>+'P3 Ejecucion '!K28</f>
        <v>558137.5</v>
      </c>
      <c r="N29" s="15">
        <f>+'P3 Ejecucion '!L28</f>
        <v>1847639.43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10222394.85</v>
      </c>
    </row>
    <row r="30" spans="3:18" x14ac:dyDescent="0.25">
      <c r="C30" s="4" t="s">
        <v>19</v>
      </c>
      <c r="D30" s="26">
        <v>4263480</v>
      </c>
      <c r="E30" s="26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236000</v>
      </c>
      <c r="M30" s="15">
        <f>+'P3 Ejecucion '!K29</f>
        <v>674193</v>
      </c>
      <c r="N30" s="15">
        <f>+'P3 Ejecucion '!L29</f>
        <v>1590876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3327423</v>
      </c>
    </row>
    <row r="31" spans="3:18" x14ac:dyDescent="0.25">
      <c r="C31" s="4" t="s">
        <v>20</v>
      </c>
      <c r="D31" s="26">
        <v>8831340</v>
      </c>
      <c r="E31" s="26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194700</v>
      </c>
      <c r="L31" s="15">
        <f>+'P3 Ejecucion '!J30</f>
        <v>782570.89</v>
      </c>
      <c r="M31" s="15">
        <f>+'P3 Ejecucion '!K30</f>
        <v>537372</v>
      </c>
      <c r="N31" s="15">
        <f>+'P3 Ejecucion '!L30</f>
        <v>478590.3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4349314.4000000004</v>
      </c>
    </row>
    <row r="32" spans="3:18" x14ac:dyDescent="0.25">
      <c r="C32" s="4" t="s">
        <v>21</v>
      </c>
      <c r="D32" s="26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4155921.0500000003</v>
      </c>
      <c r="L32" s="15">
        <f>+'P3 Ejecucion '!J31</f>
        <v>8056179.0800000001</v>
      </c>
      <c r="M32" s="15">
        <f>+'P3 Ejecucion '!K31</f>
        <v>5424814.29</v>
      </c>
      <c r="N32" s="15">
        <f>+'P3 Ejecucion '!L31</f>
        <v>5799644.4500000002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67101210.839999996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30886.5</v>
      </c>
      <c r="L33" s="15">
        <f>+'P3 Ejecucion '!J32</f>
        <v>0</v>
      </c>
      <c r="M33" s="15">
        <f>+'P3 Ejecucion '!K32</f>
        <v>0</v>
      </c>
      <c r="N33" s="15">
        <f>+'P3 Ejecucion '!L32</f>
        <v>129505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204641.5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129602.94</v>
      </c>
      <c r="L34" s="15">
        <f>+'P3 Ejecucion '!J33</f>
        <v>138766.44</v>
      </c>
      <c r="M34" s="15">
        <f>+'P3 Ejecucion '!K33</f>
        <v>144069.79</v>
      </c>
      <c r="N34" s="15">
        <f>+'P3 Ejecucion '!L33</f>
        <v>85704.84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634500.09</v>
      </c>
    </row>
    <row r="35" spans="3:18" x14ac:dyDescent="0.25">
      <c r="C35" s="4" t="s">
        <v>24</v>
      </c>
      <c r="D35" s="26">
        <v>67884035</v>
      </c>
      <c r="E35" s="26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4528924.1999999993</v>
      </c>
      <c r="L35" s="15">
        <f>+'P3 Ejecucion '!J34</f>
        <v>6994587.7000000002</v>
      </c>
      <c r="M35" s="15">
        <f>+'P3 Ejecucion '!K34</f>
        <v>7292543.4500000002</v>
      </c>
      <c r="N35" s="15">
        <f>+'P3 Ejecucion '!L34</f>
        <v>3834441.48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42395839.629999995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100884700</v>
      </c>
      <c r="E37" s="26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8699970.0600000005</v>
      </c>
      <c r="L37" s="15">
        <f>+'P3 Ejecucion '!J36</f>
        <v>6933888.8700000001</v>
      </c>
      <c r="M37" s="15">
        <f>+'P3 Ejecucion '!K36</f>
        <v>6859211.2200000007</v>
      </c>
      <c r="N37" s="15">
        <f>+'P3 Ejecucion '!L36</f>
        <v>8846929.7400000002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69840803.569999993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83192562</v>
      </c>
      <c r="E54" s="25">
        <f t="shared" ref="E54:Q54" si="17">SUM(E55:E63)</f>
        <v>0</v>
      </c>
      <c r="F54" s="25">
        <f t="shared" si="17"/>
        <v>11448800</v>
      </c>
      <c r="G54" s="25">
        <f t="shared" si="17"/>
        <v>8168060.4199999999</v>
      </c>
      <c r="H54" s="25">
        <f t="shared" si="17"/>
        <v>4011157.77</v>
      </c>
      <c r="I54" s="25">
        <f t="shared" si="17"/>
        <v>15110420.66</v>
      </c>
      <c r="J54" s="25">
        <f t="shared" si="17"/>
        <v>2190814.0100000002</v>
      </c>
      <c r="K54" s="25">
        <f t="shared" si="17"/>
        <v>8402737.4800000004</v>
      </c>
      <c r="L54" s="25">
        <f t="shared" si="17"/>
        <v>5870129.25</v>
      </c>
      <c r="M54" s="25">
        <f t="shared" si="17"/>
        <v>4352280.7200000007</v>
      </c>
      <c r="N54" s="25">
        <f t="shared" si="17"/>
        <v>1737521.69</v>
      </c>
      <c r="O54" s="25">
        <f t="shared" si="17"/>
        <v>0</v>
      </c>
      <c r="P54" s="25">
        <f t="shared" si="17"/>
        <v>0</v>
      </c>
      <c r="Q54" s="25">
        <f t="shared" si="17"/>
        <v>0</v>
      </c>
      <c r="R54" s="23">
        <f>SUM(F54:Q54)</f>
        <v>61291922</v>
      </c>
    </row>
    <row r="55" spans="3:18" x14ac:dyDescent="0.25">
      <c r="C55" s="4" t="s">
        <v>44</v>
      </c>
      <c r="D55" s="26">
        <v>6219000</v>
      </c>
      <c r="E55" s="26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948544.18</v>
      </c>
      <c r="L55" s="15">
        <f>+'P3 Ejecucion '!J54</f>
        <v>1495989.25</v>
      </c>
      <c r="M55" s="15">
        <f>+'P3 Ejecucion '!K54</f>
        <v>1090220</v>
      </c>
      <c r="N55" s="15">
        <f>+'P3 Ejecucion '!L54</f>
        <v>3068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5641244.6899999995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31860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254880</v>
      </c>
    </row>
    <row r="57" spans="3:18" x14ac:dyDescent="0.25">
      <c r="C57" s="4" t="s">
        <v>46</v>
      </c>
      <c r="D57" s="26">
        <v>43350000</v>
      </c>
      <c r="E57" s="26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760772.3</v>
      </c>
      <c r="L57" s="15">
        <f>+'P3 Ejecucion '!J56</f>
        <v>54280</v>
      </c>
      <c r="M57" s="15">
        <f>+'P3 Ejecucion '!K56</f>
        <v>196996.75</v>
      </c>
      <c r="N57" s="15">
        <f>+'P3 Ejecucion '!L56</f>
        <v>326633.45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25175470.459999997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51448</v>
      </c>
      <c r="L58" s="15">
        <f>+'P3 Ejecucion '!J57</f>
        <v>4288000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4339448</v>
      </c>
    </row>
    <row r="59" spans="3:18" x14ac:dyDescent="0.25">
      <c r="C59" s="4" t="s">
        <v>48</v>
      </c>
      <c r="D59" s="26">
        <v>28204500</v>
      </c>
      <c r="E59" s="26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6443733</v>
      </c>
      <c r="L59" s="15">
        <f>+'P3 Ejecucion '!J58</f>
        <v>0</v>
      </c>
      <c r="M59" s="15">
        <f>+'P3 Ejecucion '!K58</f>
        <v>3065063.97</v>
      </c>
      <c r="N59" s="15">
        <f>+'P3 Ejecucion '!L58</f>
        <v>1407820.24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25682638.849999998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198240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198240</v>
      </c>
    </row>
    <row r="61" spans="3:18" x14ac:dyDescent="0.25">
      <c r="C61" s="4" t="s">
        <v>50</v>
      </c>
      <c r="D61" s="26">
        <v>1935000</v>
      </c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630000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1169454652</v>
      </c>
      <c r="E85" s="24">
        <f t="shared" ref="E85:Q85" si="20">E12+E18+E28+E38+E47+E54+E64+E69+E72</f>
        <v>0</v>
      </c>
      <c r="F85" s="24">
        <f t="shared" si="20"/>
        <v>68732960.109999999</v>
      </c>
      <c r="G85" s="24">
        <f t="shared" si="20"/>
        <v>93839236.709999993</v>
      </c>
      <c r="H85" s="24">
        <f t="shared" si="20"/>
        <v>70836984.469999984</v>
      </c>
      <c r="I85" s="24">
        <f>I12+I18+I28+I38+I47+I54+I64+I69+I72</f>
        <v>127052278.64</v>
      </c>
      <c r="J85" s="24">
        <f t="shared" si="20"/>
        <v>93526687.180000007</v>
      </c>
      <c r="K85" s="24">
        <f t="shared" si="20"/>
        <v>82386848.299999997</v>
      </c>
      <c r="L85" s="24">
        <f t="shared" si="20"/>
        <v>92032113.950000003</v>
      </c>
      <c r="M85" s="24">
        <f t="shared" si="20"/>
        <v>91489833</v>
      </c>
      <c r="N85" s="24">
        <f t="shared" si="20"/>
        <v>82383145.460000008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802280087.82000005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109</v>
      </c>
      <c r="D87" s="14"/>
    </row>
    <row r="88" spans="3:18" ht="18.75" x14ac:dyDescent="0.3">
      <c r="C88" s="64" t="s">
        <v>110</v>
      </c>
    </row>
    <row r="89" spans="3:18" ht="18.75" x14ac:dyDescent="0.3">
      <c r="C89" s="64" t="s">
        <v>111</v>
      </c>
    </row>
    <row r="90" spans="3:18" ht="19.5" thickBot="1" x14ac:dyDescent="0.3">
      <c r="C90" s="63" t="s">
        <v>106</v>
      </c>
    </row>
    <row r="91" spans="3:18" ht="44.25" customHeight="1" thickBot="1" x14ac:dyDescent="0.35">
      <c r="C91" s="61" t="s">
        <v>107</v>
      </c>
    </row>
    <row r="92" spans="3:18" ht="78.75" customHeight="1" thickBot="1" x14ac:dyDescent="0.35">
      <c r="C92" s="62" t="s">
        <v>108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112</v>
      </c>
    </row>
    <row r="97" spans="3:3" ht="18.75" x14ac:dyDescent="0.3">
      <c r="C97" s="65" t="s">
        <v>113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abSelected="1" zoomScale="70" zoomScaleNormal="70" workbookViewId="0">
      <selection activeCell="C89" sqref="C89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18.5703125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6" t="s">
        <v>95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27"/>
    </row>
    <row r="4" spans="3:20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32"/>
    </row>
    <row r="5" spans="3:20" ht="21" x14ac:dyDescent="0.25">
      <c r="C5" s="112" t="s">
        <v>104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28"/>
    </row>
    <row r="6" spans="3:20" ht="26.25" customHeight="1" x14ac:dyDescent="0.25">
      <c r="C6" s="114" t="s">
        <v>92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"/>
    </row>
    <row r="7" spans="3:20" ht="21" customHeight="1" x14ac:dyDescent="0.25">
      <c r="C7" s="115" t="s">
        <v>77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68732960.109999999</v>
      </c>
      <c r="E10" s="76">
        <f t="shared" ref="E10:M10" si="0">+E11+E17+E27+E53</f>
        <v>93839236.709999993</v>
      </c>
      <c r="F10" s="76">
        <f t="shared" si="0"/>
        <v>70836984.469999984</v>
      </c>
      <c r="G10" s="76">
        <f t="shared" si="0"/>
        <v>127052278.64</v>
      </c>
      <c r="H10" s="76">
        <f>+H11+H17+H27+H53</f>
        <v>93526687.180000007</v>
      </c>
      <c r="I10" s="76">
        <f t="shared" si="0"/>
        <v>82386848.299999997</v>
      </c>
      <c r="J10" s="76">
        <f>+J11+J17+J27+J53</f>
        <v>92032113.950000003</v>
      </c>
      <c r="K10" s="76">
        <f>+K11+K17+K27+K53</f>
        <v>91489833</v>
      </c>
      <c r="L10" s="76">
        <f t="shared" si="0"/>
        <v>82383145.460000008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802280087.82000005</v>
      </c>
      <c r="Q10" s="21"/>
    </row>
    <row r="11" spans="3:20" ht="21" x14ac:dyDescent="0.35">
      <c r="C11" s="78" t="s">
        <v>1</v>
      </c>
      <c r="D11" s="76">
        <f>SUM(D12:D16)</f>
        <v>49889118.969999999</v>
      </c>
      <c r="E11" s="76">
        <f t="shared" ref="E11:M11" si="1">SUM(E12:E16)</f>
        <v>50532390.839999996</v>
      </c>
      <c r="F11" s="76">
        <f t="shared" si="1"/>
        <v>50381965.049999997</v>
      </c>
      <c r="G11" s="76">
        <f t="shared" si="1"/>
        <v>76583240.390000001</v>
      </c>
      <c r="H11" s="76">
        <f>SUM(H12:H16)</f>
        <v>51364983.880000003</v>
      </c>
      <c r="I11" s="76">
        <f>SUM(I12:I16)</f>
        <v>51478051.399999999</v>
      </c>
      <c r="J11" s="76">
        <f>SUM(J12:J16)</f>
        <v>54887851.840000004</v>
      </c>
      <c r="K11" s="76">
        <f t="shared" si="1"/>
        <v>54295693.560000002</v>
      </c>
      <c r="L11" s="76">
        <f t="shared" si="1"/>
        <v>54932677.170000002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494345973.10000002</v>
      </c>
      <c r="Q11" s="15"/>
      <c r="R11" s="5"/>
      <c r="S11" s="22"/>
    </row>
    <row r="12" spans="3:20" ht="21" x14ac:dyDescent="0.35">
      <c r="C12" s="79" t="s">
        <v>2</v>
      </c>
      <c r="D12" s="80">
        <v>43165649.32</v>
      </c>
      <c r="E12" s="80">
        <v>43584024.629999995</v>
      </c>
      <c r="F12" s="80">
        <v>43456463.049999997</v>
      </c>
      <c r="G12" s="80">
        <v>43860049.700000003</v>
      </c>
      <c r="H12" s="80">
        <v>44186641.960000001</v>
      </c>
      <c r="I12" s="80">
        <v>44284761.850000001</v>
      </c>
      <c r="J12" s="80">
        <v>46821387.810000002</v>
      </c>
      <c r="K12" s="80">
        <v>46294485.270000003</v>
      </c>
      <c r="L12" s="80">
        <v>46864680.630000003</v>
      </c>
      <c r="M12" s="80"/>
      <c r="N12" s="80"/>
      <c r="O12" s="80"/>
      <c r="P12" s="71">
        <f>SUM(D12:O12)</f>
        <v>402518144.21999997</v>
      </c>
      <c r="Q12" s="21"/>
      <c r="R12" s="5"/>
    </row>
    <row r="13" spans="3:20" ht="21" x14ac:dyDescent="0.35">
      <c r="C13" s="79" t="s">
        <v>3</v>
      </c>
      <c r="D13" s="80">
        <v>479350</v>
      </c>
      <c r="E13" s="81">
        <v>551733.32999999996</v>
      </c>
      <c r="F13" s="80">
        <v>527706.66</v>
      </c>
      <c r="G13" s="80">
        <v>26266011.309999999</v>
      </c>
      <c r="H13" s="80">
        <v>692600</v>
      </c>
      <c r="I13" s="80">
        <v>692466.66</v>
      </c>
      <c r="J13" s="80">
        <v>1253302.22</v>
      </c>
      <c r="K13" s="82">
        <v>1244308.8900000001</v>
      </c>
      <c r="L13" s="82">
        <v>1235122.24</v>
      </c>
      <c r="M13" s="82"/>
      <c r="N13" s="82"/>
      <c r="O13" s="80"/>
      <c r="P13" s="71">
        <f t="shared" ref="P13:P16" si="2">SUM(D13:O13)</f>
        <v>32942601.309999995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6244119.6500000004</v>
      </c>
      <c r="E16" s="80">
        <v>6396632.8799999999</v>
      </c>
      <c r="F16" s="80">
        <v>6397795.3399999999</v>
      </c>
      <c r="G16" s="80">
        <v>6457179.3800000008</v>
      </c>
      <c r="H16" s="80">
        <v>6485741.9199999999</v>
      </c>
      <c r="I16" s="80">
        <v>6500822.8899999997</v>
      </c>
      <c r="J16" s="80">
        <v>6813161.8099999996</v>
      </c>
      <c r="K16" s="80">
        <v>6756899.3999999994</v>
      </c>
      <c r="L16" s="80">
        <v>6832874.2999999989</v>
      </c>
      <c r="M16" s="80"/>
      <c r="N16" s="80"/>
      <c r="O16" s="80"/>
      <c r="P16" s="71">
        <f t="shared" si="2"/>
        <v>58885227.57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2319739.2100000004</v>
      </c>
      <c r="E17" s="76">
        <f t="shared" si="3"/>
        <v>6910697.459999999</v>
      </c>
      <c r="F17" s="76">
        <f t="shared" si="3"/>
        <v>1059232.05</v>
      </c>
      <c r="G17" s="76">
        <f>SUM(G18:G26)</f>
        <v>6040987.9699999997</v>
      </c>
      <c r="H17" s="76">
        <f>SUM(H18:H26)</f>
        <v>6496396.7399999993</v>
      </c>
      <c r="I17" s="76">
        <f t="shared" si="3"/>
        <v>3786269.95</v>
      </c>
      <c r="J17" s="76">
        <f t="shared" si="3"/>
        <v>7501608.629999999</v>
      </c>
      <c r="K17" s="76">
        <f t="shared" si="3"/>
        <v>11351517.470000001</v>
      </c>
      <c r="L17" s="76">
        <f>SUM(L18:L26)</f>
        <v>3099615.3600000003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48566064.839999996</v>
      </c>
      <c r="Q17" s="15"/>
      <c r="R17" s="5"/>
      <c r="S17" s="22"/>
    </row>
    <row r="18" spans="3:19" ht="21" x14ac:dyDescent="0.35">
      <c r="C18" s="79" t="s">
        <v>8</v>
      </c>
      <c r="D18" s="80">
        <v>654008.68999999994</v>
      </c>
      <c r="E18" s="80">
        <v>475907.56999999995</v>
      </c>
      <c r="F18" s="80">
        <v>38440</v>
      </c>
      <c r="G18" s="80">
        <v>867333.96</v>
      </c>
      <c r="H18" s="80">
        <v>468678.87999999995</v>
      </c>
      <c r="I18" s="80">
        <v>1535008.29</v>
      </c>
      <c r="J18" s="80">
        <v>47400</v>
      </c>
      <c r="K18" s="80">
        <v>967790.53999999992</v>
      </c>
      <c r="L18" s="80">
        <v>466324.71</v>
      </c>
      <c r="M18" s="80"/>
      <c r="N18" s="80"/>
      <c r="O18" s="80"/>
      <c r="P18" s="71">
        <f>SUM(D18:O18)</f>
        <v>5520892.6399999997</v>
      </c>
      <c r="Q18" s="21"/>
      <c r="R18" s="5"/>
    </row>
    <row r="19" spans="3:19" ht="21" x14ac:dyDescent="0.35">
      <c r="C19" s="79" t="s">
        <v>9</v>
      </c>
      <c r="D19" s="80">
        <v>155524</v>
      </c>
      <c r="E19" s="80"/>
      <c r="F19" s="80">
        <v>206500</v>
      </c>
      <c r="G19" s="80">
        <v>551060</v>
      </c>
      <c r="H19" s="80">
        <v>162250</v>
      </c>
      <c r="I19" s="80">
        <v>103250</v>
      </c>
      <c r="J19" s="80">
        <v>103250</v>
      </c>
      <c r="K19" s="80">
        <v>601198.19999999995</v>
      </c>
      <c r="L19" s="80">
        <v>76582</v>
      </c>
      <c r="M19" s="80"/>
      <c r="N19" s="80"/>
      <c r="O19" s="80"/>
      <c r="P19" s="71">
        <f t="shared" ref="P19:P26" si="4">SUM(D19:O19)</f>
        <v>1959614.2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>
        <v>17872.46</v>
      </c>
      <c r="G21" s="80">
        <v>17872.46</v>
      </c>
      <c r="H21" s="80">
        <v>1466.27</v>
      </c>
      <c r="I21" s="80">
        <v>255162.08000000002</v>
      </c>
      <c r="J21" s="80">
        <v>34400.839999999997</v>
      </c>
      <c r="K21" s="80">
        <v>237534</v>
      </c>
      <c r="L21" s="80">
        <v>84960</v>
      </c>
      <c r="M21" s="80"/>
      <c r="N21" s="80"/>
      <c r="O21" s="80"/>
      <c r="P21" s="71">
        <f t="shared" si="4"/>
        <v>649268.11</v>
      </c>
      <c r="Q21" s="21"/>
      <c r="R21" s="5"/>
    </row>
    <row r="22" spans="3:19" ht="21" x14ac:dyDescent="0.35">
      <c r="C22" s="79" t="s">
        <v>12</v>
      </c>
      <c r="D22" s="80">
        <v>0</v>
      </c>
      <c r="E22" s="80">
        <v>216174.82</v>
      </c>
      <c r="F22" s="80">
        <v>230100</v>
      </c>
      <c r="G22" s="80">
        <v>230100</v>
      </c>
      <c r="H22" s="80">
        <v>230100</v>
      </c>
      <c r="I22" s="80">
        <v>230100</v>
      </c>
      <c r="J22" s="80">
        <v>230100</v>
      </c>
      <c r="K22" s="80">
        <v>460200</v>
      </c>
      <c r="L22" s="80">
        <v>230100</v>
      </c>
      <c r="M22" s="80"/>
      <c r="N22" s="80"/>
      <c r="O22" s="80"/>
      <c r="P22" s="71">
        <f t="shared" si="4"/>
        <v>2056974.82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>
        <v>1570172.72</v>
      </c>
      <c r="H23" s="80"/>
      <c r="I23" s="80">
        <v>103735.73</v>
      </c>
      <c r="J23" s="80"/>
      <c r="K23" s="80"/>
      <c r="L23" s="80"/>
      <c r="M23" s="80"/>
      <c r="N23" s="80"/>
      <c r="O23" s="80"/>
      <c r="P23" s="71">
        <f t="shared" si="4"/>
        <v>1673908.45</v>
      </c>
      <c r="Q23" s="21"/>
      <c r="R23" s="5"/>
    </row>
    <row r="24" spans="3:19" ht="21" x14ac:dyDescent="0.35">
      <c r="C24" s="79" t="s">
        <v>14</v>
      </c>
      <c r="D24" s="80">
        <v>1253808.1000000001</v>
      </c>
      <c r="E24" s="80">
        <v>4958199.0199999996</v>
      </c>
      <c r="F24" s="80">
        <v>424394.59</v>
      </c>
      <c r="G24" s="80">
        <v>2571558.83</v>
      </c>
      <c r="H24" s="80">
        <v>4280457.53</v>
      </c>
      <c r="I24" s="80">
        <v>1251497.8599999999</v>
      </c>
      <c r="J24" s="80">
        <v>5489713.5999999996</v>
      </c>
      <c r="K24" s="80">
        <v>8963649.8300000001</v>
      </c>
      <c r="L24" s="80">
        <v>2016064.66</v>
      </c>
      <c r="M24" s="80"/>
      <c r="N24" s="80"/>
      <c r="O24" s="80"/>
      <c r="P24" s="71">
        <f t="shared" si="4"/>
        <v>31209344.02</v>
      </c>
      <c r="Q24" s="21"/>
      <c r="R24" s="5"/>
    </row>
    <row r="25" spans="3:19" ht="21" x14ac:dyDescent="0.35">
      <c r="C25" s="79" t="s">
        <v>15</v>
      </c>
      <c r="D25" s="80">
        <v>141596.22</v>
      </c>
      <c r="E25" s="80">
        <v>489769.53</v>
      </c>
      <c r="F25" s="80">
        <v>55785</v>
      </c>
      <c r="G25" s="80">
        <v>178977</v>
      </c>
      <c r="H25" s="80">
        <v>470804.06</v>
      </c>
      <c r="I25" s="80">
        <v>307515.99</v>
      </c>
      <c r="J25" s="80">
        <v>1064018.44</v>
      </c>
      <c r="K25" s="80">
        <v>121144.9</v>
      </c>
      <c r="L25" s="80">
        <v>225583.99</v>
      </c>
      <c r="M25" s="80"/>
      <c r="N25" s="80"/>
      <c r="O25" s="80"/>
      <c r="P25" s="71">
        <f t="shared" si="4"/>
        <v>3055195.13</v>
      </c>
      <c r="Q25" s="21"/>
      <c r="R25" s="5"/>
    </row>
    <row r="26" spans="3:19" ht="21" x14ac:dyDescent="0.35">
      <c r="C26" s="79" t="s">
        <v>16</v>
      </c>
      <c r="D26" s="80">
        <v>114802.2</v>
      </c>
      <c r="E26" s="80">
        <v>770646.52</v>
      </c>
      <c r="F26" s="80">
        <v>86140</v>
      </c>
      <c r="G26" s="80">
        <v>53913</v>
      </c>
      <c r="H26" s="80">
        <v>882640</v>
      </c>
      <c r="I26" s="80"/>
      <c r="J26" s="80">
        <v>532725.75</v>
      </c>
      <c r="K26" s="80"/>
      <c r="L26" s="80"/>
      <c r="M26" s="80"/>
      <c r="N26" s="80"/>
      <c r="O26" s="80"/>
      <c r="P26" s="71">
        <f t="shared" si="4"/>
        <v>2440867.4699999997</v>
      </c>
      <c r="Q26" s="21"/>
      <c r="R26" s="5"/>
    </row>
    <row r="27" spans="3:19" ht="21" x14ac:dyDescent="0.35">
      <c r="C27" s="78" t="s">
        <v>17</v>
      </c>
      <c r="D27" s="76">
        <f>SUM(D28:D36)</f>
        <v>5075301.93</v>
      </c>
      <c r="E27" s="76">
        <f t="shared" ref="E27:O27" si="5">SUM(E28:E36)</f>
        <v>28228087.989999995</v>
      </c>
      <c r="F27" s="76">
        <f t="shared" si="5"/>
        <v>15384629.599999998</v>
      </c>
      <c r="G27" s="76">
        <f>SUM(G28:G36)</f>
        <v>29317629.620000005</v>
      </c>
      <c r="H27" s="76">
        <f>SUM(H28:H36)</f>
        <v>33474492.550000001</v>
      </c>
      <c r="I27" s="76">
        <f t="shared" si="5"/>
        <v>18719789.469999999</v>
      </c>
      <c r="J27" s="76">
        <f t="shared" si="5"/>
        <v>23772524.23</v>
      </c>
      <c r="K27" s="76">
        <f t="shared" si="5"/>
        <v>21490341.25</v>
      </c>
      <c r="L27" s="76">
        <f t="shared" si="5"/>
        <v>22613331.240000002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198076127.88</v>
      </c>
      <c r="Q27" s="15"/>
      <c r="R27" s="5"/>
      <c r="S27" s="22"/>
    </row>
    <row r="28" spans="3:19" ht="21" x14ac:dyDescent="0.35">
      <c r="C28" s="79" t="s">
        <v>18</v>
      </c>
      <c r="D28" s="80">
        <v>711375.2</v>
      </c>
      <c r="E28" s="80">
        <v>1412343.03</v>
      </c>
      <c r="F28" s="80">
        <v>1685522.46</v>
      </c>
      <c r="G28" s="80">
        <v>1075303.32</v>
      </c>
      <c r="H28" s="80">
        <v>1321757.94</v>
      </c>
      <c r="I28" s="80">
        <v>979784.72</v>
      </c>
      <c r="J28" s="80">
        <v>630531.25</v>
      </c>
      <c r="K28" s="80">
        <v>558137.5</v>
      </c>
      <c r="L28" s="80">
        <v>1847639.43</v>
      </c>
      <c r="M28" s="80"/>
      <c r="N28" s="80"/>
      <c r="O28" s="80"/>
      <c r="P28" s="71">
        <f>SUM(D28:O28)</f>
        <v>10222394.85</v>
      </c>
      <c r="Q28" s="21"/>
      <c r="R28" s="5"/>
    </row>
    <row r="29" spans="3:19" ht="21" x14ac:dyDescent="0.35">
      <c r="C29" s="79" t="s">
        <v>19</v>
      </c>
      <c r="D29" s="80">
        <v>0</v>
      </c>
      <c r="E29" s="80">
        <v>657850</v>
      </c>
      <c r="F29" s="80"/>
      <c r="G29" s="80"/>
      <c r="H29" s="80">
        <v>168504</v>
      </c>
      <c r="I29" s="80"/>
      <c r="J29" s="80">
        <v>236000</v>
      </c>
      <c r="K29" s="80">
        <v>674193</v>
      </c>
      <c r="L29" s="80">
        <v>1590876</v>
      </c>
      <c r="M29" s="80"/>
      <c r="N29" s="80"/>
      <c r="O29" s="80"/>
      <c r="P29" s="71">
        <f t="shared" ref="P29:P35" si="6">SUM(D29:O29)</f>
        <v>3327423</v>
      </c>
      <c r="Q29" s="21"/>
      <c r="R29" s="5"/>
    </row>
    <row r="30" spans="3:19" ht="21" x14ac:dyDescent="0.35">
      <c r="C30" s="79" t="s">
        <v>20</v>
      </c>
      <c r="D30" s="80">
        <v>27601.38</v>
      </c>
      <c r="E30" s="80">
        <v>236000</v>
      </c>
      <c r="F30" s="80">
        <v>286681</v>
      </c>
      <c r="G30" s="80">
        <v>929123.25</v>
      </c>
      <c r="H30" s="80">
        <v>876675.58000000007</v>
      </c>
      <c r="I30" s="80">
        <v>194700</v>
      </c>
      <c r="J30" s="80">
        <v>782570.89</v>
      </c>
      <c r="K30" s="80">
        <v>537372</v>
      </c>
      <c r="L30" s="80">
        <v>478590.3</v>
      </c>
      <c r="M30" s="80"/>
      <c r="N30" s="80"/>
      <c r="O30" s="80"/>
      <c r="P30" s="71">
        <f t="shared" si="6"/>
        <v>4349314.4000000004</v>
      </c>
      <c r="Q30" s="21"/>
      <c r="R30" s="5"/>
    </row>
    <row r="31" spans="3:19" ht="21" x14ac:dyDescent="0.35">
      <c r="C31" s="79" t="s">
        <v>21</v>
      </c>
      <c r="D31" s="80">
        <v>1180144</v>
      </c>
      <c r="E31" s="80">
        <v>14565430.439999999</v>
      </c>
      <c r="F31" s="80">
        <v>4168624</v>
      </c>
      <c r="G31" s="80">
        <v>9979335.2599999998</v>
      </c>
      <c r="H31" s="80">
        <v>13771118.27</v>
      </c>
      <c r="I31" s="80">
        <v>4155921.0500000003</v>
      </c>
      <c r="J31" s="80">
        <v>8056179.0800000001</v>
      </c>
      <c r="K31" s="80">
        <v>5424814.29</v>
      </c>
      <c r="L31" s="80">
        <v>5799644.4500000002</v>
      </c>
      <c r="M31" s="80"/>
      <c r="N31" s="80"/>
      <c r="O31" s="80"/>
      <c r="P31" s="71">
        <f t="shared" si="6"/>
        <v>67101210.839999996</v>
      </c>
      <c r="Q31" s="21"/>
      <c r="R31" s="5"/>
    </row>
    <row r="32" spans="3:19" ht="21" x14ac:dyDescent="0.35">
      <c r="C32" s="79" t="s">
        <v>22</v>
      </c>
      <c r="D32" s="80">
        <v>0</v>
      </c>
      <c r="E32" s="80"/>
      <c r="F32" s="80"/>
      <c r="G32" s="80"/>
      <c r="H32" s="80">
        <v>44250</v>
      </c>
      <c r="I32" s="80">
        <v>30886.5</v>
      </c>
      <c r="J32" s="80"/>
      <c r="K32" s="80"/>
      <c r="L32" s="80">
        <v>129505</v>
      </c>
      <c r="M32" s="80"/>
      <c r="N32" s="80"/>
      <c r="O32" s="80"/>
      <c r="P32" s="71">
        <f t="shared" si="6"/>
        <v>204641.5</v>
      </c>
      <c r="Q32" s="21"/>
      <c r="R32" s="5"/>
    </row>
    <row r="33" spans="3:18" ht="21" x14ac:dyDescent="0.35">
      <c r="C33" s="79" t="s">
        <v>23</v>
      </c>
      <c r="D33" s="80">
        <v>0</v>
      </c>
      <c r="E33" s="80">
        <v>11363.4</v>
      </c>
      <c r="F33" s="80">
        <v>83780</v>
      </c>
      <c r="G33" s="80">
        <v>37960.6</v>
      </c>
      <c r="H33" s="80">
        <v>3252.08</v>
      </c>
      <c r="I33" s="80">
        <v>129602.94</v>
      </c>
      <c r="J33" s="80">
        <v>138766.44</v>
      </c>
      <c r="K33" s="80">
        <v>144069.79</v>
      </c>
      <c r="L33" s="80">
        <v>85704.84</v>
      </c>
      <c r="M33" s="80"/>
      <c r="N33" s="80"/>
      <c r="O33" s="80"/>
      <c r="P33" s="71">
        <f t="shared" si="6"/>
        <v>634500.09</v>
      </c>
      <c r="Q33" s="21"/>
      <c r="R33" s="5"/>
    </row>
    <row r="34" spans="3:18" ht="21" x14ac:dyDescent="0.35">
      <c r="C34" s="79" t="s">
        <v>24</v>
      </c>
      <c r="D34" s="80">
        <v>1253808.1000000001</v>
      </c>
      <c r="E34" s="80">
        <v>3517200.26</v>
      </c>
      <c r="F34" s="80">
        <v>4414328.0999999996</v>
      </c>
      <c r="G34" s="80">
        <v>4354494.2600000007</v>
      </c>
      <c r="H34" s="80">
        <v>6205512.0800000001</v>
      </c>
      <c r="I34" s="80">
        <v>4528924.1999999993</v>
      </c>
      <c r="J34" s="80">
        <v>6994587.7000000002</v>
      </c>
      <c r="K34" s="80">
        <v>7292543.4500000002</v>
      </c>
      <c r="L34" s="80">
        <v>3834441.48</v>
      </c>
      <c r="M34" s="80"/>
      <c r="N34" s="80"/>
      <c r="O34" s="80"/>
      <c r="P34" s="71">
        <f t="shared" si="6"/>
        <v>42395839.629999995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1902373.2499999995</v>
      </c>
      <c r="E36" s="80">
        <v>7827900.8599999994</v>
      </c>
      <c r="F36" s="80">
        <v>4745694.04</v>
      </c>
      <c r="G36" s="80">
        <v>12941412.930000002</v>
      </c>
      <c r="H36" s="80">
        <v>11083422.600000001</v>
      </c>
      <c r="I36" s="80">
        <v>8699970.0600000005</v>
      </c>
      <c r="J36" s="80">
        <v>6933888.8700000001</v>
      </c>
      <c r="K36" s="80">
        <v>6859211.2200000007</v>
      </c>
      <c r="L36" s="80">
        <v>8846929.7400000002</v>
      </c>
      <c r="M36" s="80"/>
      <c r="N36" s="80"/>
      <c r="O36" s="80"/>
      <c r="P36" s="71">
        <f>SUM(D36:O36)</f>
        <v>69840803.569999993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11448800</v>
      </c>
      <c r="E53" s="76">
        <f>SUM(E54:E62)</f>
        <v>8168060.4199999999</v>
      </c>
      <c r="F53" s="76">
        <f t="shared" ref="F53:O53" si="10">SUM(F54:F62)</f>
        <v>4011157.77</v>
      </c>
      <c r="G53" s="76">
        <f>SUM(G54:G62)</f>
        <v>15110420.66</v>
      </c>
      <c r="H53" s="76">
        <f>SUM(H54:H62)</f>
        <v>2190814.0100000002</v>
      </c>
      <c r="I53" s="76">
        <f>SUM(I54:I62)</f>
        <v>8402737.4800000004</v>
      </c>
      <c r="J53" s="76">
        <f t="shared" si="10"/>
        <v>5870129.25</v>
      </c>
      <c r="K53" s="76">
        <f t="shared" si="10"/>
        <v>4352280.7200000007</v>
      </c>
      <c r="L53" s="76">
        <f t="shared" si="10"/>
        <v>1737521.69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61291922</v>
      </c>
      <c r="Q53" s="15"/>
      <c r="R53" s="5"/>
      <c r="S53" s="22"/>
    </row>
    <row r="54" spans="3:19" ht="21" x14ac:dyDescent="0.35">
      <c r="C54" s="79" t="s">
        <v>44</v>
      </c>
      <c r="D54" s="80">
        <v>112100</v>
      </c>
      <c r="E54" s="80">
        <v>1023682.45</v>
      </c>
      <c r="F54" s="80">
        <v>283702.14</v>
      </c>
      <c r="G54" s="80">
        <v>436836</v>
      </c>
      <c r="H54" s="80">
        <v>247102.67</v>
      </c>
      <c r="I54" s="80">
        <v>948544.18</v>
      </c>
      <c r="J54" s="80">
        <v>1495989.25</v>
      </c>
      <c r="K54" s="80">
        <v>1090220</v>
      </c>
      <c r="L54" s="80">
        <v>3068</v>
      </c>
      <c r="M54" s="80"/>
      <c r="N54" s="80"/>
      <c r="O54" s="80"/>
      <c r="P54" s="71">
        <f t="shared" ref="P54:P60" si="11">SUM(D54:O54)</f>
        <v>5641244.6899999995</v>
      </c>
      <c r="Q54" s="21"/>
    </row>
    <row r="55" spans="3:19" ht="21" x14ac:dyDescent="0.35">
      <c r="C55" s="79" t="s">
        <v>45</v>
      </c>
      <c r="D55" s="80">
        <v>0</v>
      </c>
      <c r="E55" s="80"/>
      <c r="F55" s="80"/>
      <c r="G55" s="80">
        <v>223020</v>
      </c>
      <c r="H55" s="80"/>
      <c r="I55" s="80"/>
      <c r="J55" s="80">
        <v>31860</v>
      </c>
      <c r="K55" s="80"/>
      <c r="L55" s="80"/>
      <c r="M55" s="80"/>
      <c r="N55" s="80"/>
      <c r="O55" s="80"/>
      <c r="P55" s="71">
        <f t="shared" si="11"/>
        <v>254880</v>
      </c>
      <c r="Q55" s="21"/>
      <c r="S55" s="30"/>
    </row>
    <row r="56" spans="3:19" ht="21" x14ac:dyDescent="0.35">
      <c r="C56" s="79" t="s">
        <v>46</v>
      </c>
      <c r="D56" s="80">
        <v>10916620</v>
      </c>
      <c r="E56" s="80">
        <v>7144377.9699999997</v>
      </c>
      <c r="F56" s="80">
        <v>3694018.65</v>
      </c>
      <c r="G56" s="80">
        <v>138060</v>
      </c>
      <c r="H56" s="80">
        <v>1943711.34</v>
      </c>
      <c r="I56" s="80">
        <v>760772.3</v>
      </c>
      <c r="J56" s="80">
        <v>54280</v>
      </c>
      <c r="K56" s="80">
        <v>196996.75</v>
      </c>
      <c r="L56" s="80">
        <v>326633.45</v>
      </c>
      <c r="M56" s="80"/>
      <c r="N56" s="80"/>
      <c r="O56" s="80"/>
      <c r="P56" s="71">
        <f t="shared" si="11"/>
        <v>25175470.459999997</v>
      </c>
      <c r="Q56" s="21"/>
    </row>
    <row r="57" spans="3:19" ht="21" x14ac:dyDescent="0.35">
      <c r="C57" s="79" t="s">
        <v>47</v>
      </c>
      <c r="D57" s="80">
        <v>0</v>
      </c>
      <c r="E57" s="80"/>
      <c r="F57" s="80"/>
      <c r="G57" s="80"/>
      <c r="H57" s="80"/>
      <c r="I57" s="80">
        <v>51448</v>
      </c>
      <c r="J57" s="80">
        <v>4288000</v>
      </c>
      <c r="K57" s="80"/>
      <c r="L57" s="71"/>
      <c r="M57" s="80"/>
      <c r="N57" s="80"/>
      <c r="O57" s="80"/>
      <c r="P57" s="71">
        <f t="shared" si="11"/>
        <v>4339448</v>
      </c>
      <c r="Q57" s="21"/>
    </row>
    <row r="58" spans="3:19" ht="21" x14ac:dyDescent="0.35">
      <c r="C58" s="79" t="s">
        <v>48</v>
      </c>
      <c r="D58" s="80">
        <v>420080</v>
      </c>
      <c r="E58" s="80"/>
      <c r="F58" s="80">
        <v>33436.980000000003</v>
      </c>
      <c r="G58" s="80">
        <v>14312504.66</v>
      </c>
      <c r="H58" s="80"/>
      <c r="I58" s="80">
        <v>6443733</v>
      </c>
      <c r="J58" s="80"/>
      <c r="K58" s="80">
        <v>3065063.97</v>
      </c>
      <c r="L58" s="80">
        <v>1407820.24</v>
      </c>
      <c r="M58" s="80"/>
      <c r="N58" s="80"/>
      <c r="O58" s="80"/>
      <c r="P58" s="71">
        <f t="shared" si="11"/>
        <v>25682638.849999998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>
        <v>198240</v>
      </c>
      <c r="J59" s="80"/>
      <c r="K59" s="80"/>
      <c r="L59" s="80"/>
      <c r="M59" s="80"/>
      <c r="N59" s="80"/>
      <c r="O59" s="80"/>
      <c r="P59" s="71">
        <f t="shared" si="11"/>
        <v>198240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68732960.109999999</v>
      </c>
      <c r="E84" s="85">
        <f t="shared" ref="E84:O84" si="12">E11+E17+E27+E37+E46+E53+E63+E68+E71</f>
        <v>93839236.709999993</v>
      </c>
      <c r="F84" s="85">
        <f t="shared" si="12"/>
        <v>70836984.469999984</v>
      </c>
      <c r="G84" s="85">
        <f t="shared" si="12"/>
        <v>127052278.64</v>
      </c>
      <c r="H84" s="85">
        <f t="shared" si="12"/>
        <v>93526687.180000007</v>
      </c>
      <c r="I84" s="85">
        <f t="shared" si="12"/>
        <v>82386848.299999997</v>
      </c>
      <c r="J84" s="85">
        <f t="shared" si="12"/>
        <v>92032113.950000003</v>
      </c>
      <c r="K84" s="85">
        <f t="shared" si="12"/>
        <v>91489833</v>
      </c>
      <c r="L84" s="85">
        <f t="shared" si="12"/>
        <v>82383145.460000008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802280087.82000005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114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110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111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45" customHeight="1" thickBot="1" x14ac:dyDescent="0.4">
      <c r="C89" s="118" t="s">
        <v>115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7" t="s">
        <v>116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8" t="s">
        <v>117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89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89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112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113</v>
      </c>
    </row>
    <row r="97" spans="3:3" ht="18.75" x14ac:dyDescent="0.3">
      <c r="C97" s="33"/>
    </row>
    <row r="98" spans="3:3" x14ac:dyDescent="0.25">
      <c r="C98" t="s">
        <v>118</v>
      </c>
    </row>
  </sheetData>
  <mergeCells count="5">
    <mergeCell ref="C4:P4"/>
    <mergeCell ref="C5:P5"/>
    <mergeCell ref="C6:P6"/>
    <mergeCell ref="C7:P7"/>
    <mergeCell ref="C3:P3"/>
  </mergeCells>
  <printOptions horizontalCentered="1"/>
  <pageMargins left="0.39370078740157483" right="0.43307086614173229" top="0.43307086614173229" bottom="0.43307086614173229" header="0.31496062992125984" footer="0.31496062992125984"/>
  <pageSetup paperSize="122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2025-10-03T18:22:20Z</cp:lastPrinted>
  <dcterms:created xsi:type="dcterms:W3CDTF">2021-07-29T18:58:50Z</dcterms:created>
  <dcterms:modified xsi:type="dcterms:W3CDTF">2025-10-03T18:26:26Z</dcterms:modified>
</cp:coreProperties>
</file>