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4 - Abril\Excell\"/>
    </mc:Choice>
  </mc:AlternateContent>
  <xr:revisionPtr revIDLastSave="0" documentId="8_{5B1B4447-2E15-44C5-A273-365FFCDB8B8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P2 Presupuesto Aprobado-Ejec " sheetId="2" r:id="rId2"/>
    <sheet name="P3 Ejecucion " sheetId="3" state="hidden" r:id="rId3"/>
  </sheets>
  <externalReferences>
    <externalReference r:id="rId4"/>
  </externalReferences>
  <definedNames>
    <definedName name="_xlnm.Print_Area" localSheetId="1">'P2 Presupuesto Aprobado-Ejec '!$C$1:$R$94</definedName>
    <definedName name="_xlnm.Print_Titles" localSheetId="1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I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12" i="2" l="1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N84" i="3" l="1"/>
  <c r="H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J11" i="2"/>
  <c r="J85" i="2"/>
  <c r="H85" i="2"/>
  <c r="F11" i="2"/>
  <c r="F85" i="2"/>
  <c r="F86" i="2" s="1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<sst xmlns="http://schemas.openxmlformats.org/spreadsheetml/2006/main" count="303" uniqueCount="114">
  <si>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</si>
  <si>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</si>
  <si>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</si>
  <si>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</si>
  <si>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</si>
  <si>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</si>
  <si>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</si>
  <si>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</si>
  <si>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</si>
  <si>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</si>
  <si>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</si>
  <si>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</si>
  <si>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</si>
  <si>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</si>
  <si>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</si>
  <si>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</si>
  <si>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</si>
  <si>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</si>
  <si>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</si>
  <si>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</si>
  <si>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</si>
  <si>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</si>
  <si>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</si>
  <si>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</si>
  <si>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</si>
  <si>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</si>
  <si>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</si>
  <si>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</si>
  <si>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</si>
  <si>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</si>
  <si>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</si>
  <si>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</si>
  <si>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</si>
  <si>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</si>
  <si>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</si>
  <si>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</si>
  <si>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</si>
  <si>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</si>
  <si>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</si>
  <si>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</si>
  <si>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</si>
  <si>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</si>
  <si>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</si>
  <si>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</si>
  <si>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</si>
  <si>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</si>
  <si>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</si>
  <si>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</si>
  <si>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</si>
  <si>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</si>
  <si>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</si>
  <si>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</si>
  <si>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</si>
  <si>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</si>
  <si>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</si>
  <si>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</si>
  <si>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</si>
  <si>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</si>
  <si>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</si>
  <si>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</si>
  <si>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</si>
  <si>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</si>
  <si>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</si>
  <si>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</si>
  <si>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</si>
  <si>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</si>
  <si>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</si>
  <si>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</si>
  <si>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</si>
  <si>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</si>
  <si>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</si>
  <si>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</si>
  <si>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</si>
  <si>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</si>
  <si>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</si>
  <si>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</si>
  <si>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</si>
  <si>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</si>
  <si>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</si>
  <si>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</si>
  <si>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</si>
  <si>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</si>
  <si>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</si>
  <si>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</si>
  <si>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</si>
  <si>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</si>
  <si>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</si>
  <si>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</si>
  <si>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</si>
  <si>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</si>
  <si>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</si>
  <si>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</si>
  <si>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</si>
  <si>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</si>
  <si>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</si>
  <si>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</si>
  <si>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</si>
  <si>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</si>
  <si>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</si>
  <si>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</si>
  <si>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</si>
  <si>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</si>
  <si>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</si>
  <si>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</si>
  <si>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</si>
  <si>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</si>
  <si>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</si>
  <si>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</si>
  <si>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Fuente: SIGEF</t>
  </si>
  <si>
    <t>Maridania Encarnacion</t>
  </si>
  <si>
    <t>Coordinador de Presupuesto</t>
  </si>
  <si>
    <t>Subdireccion Planificacion y Conocimiento</t>
  </si>
  <si>
    <t>Licda. Maridania Encarnación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</si>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</sst>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0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0</xdr:row>
      <xdr:rowOff>104775</xdr:rowOff>
    </xdr:from>
    <xdr:to>
      <xdr:col>2</xdr:col>
      <xdr:colOff>3895725</xdr:colOff>
      <xdr:row>5</xdr:row>
      <xdr:rowOff>26035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299356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icent\DEPTO.%20DE%20COSTOS%20Y%20PRESUPUESTOS\3%20CONSOLIDADOS%20MENSUALES\CONSOLIDADOS%202025\2-Consolidado%20mensual%20Sin%20ck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2025"/>
      <sheetName val="Marzo2025"/>
      <sheetName val="T1"/>
      <sheetName val="Abril2025"/>
      <sheetName val="Mayo 2025"/>
      <sheetName val="Junio 2025"/>
      <sheetName val="T2"/>
      <sheetName val="Semestre 1"/>
      <sheetName val="Julio2025"/>
      <sheetName val="Agosto2025"/>
      <sheetName val="Septiembre2025"/>
      <sheetName val="T3"/>
      <sheetName val="Octubre 2025"/>
      <sheetName val="Noviembre2025"/>
      <sheetName val="Diciembre 2025"/>
      <sheetName val="T4"/>
      <sheetName val="Semstre 2"/>
      <sheetName val="Año 2025"/>
      <sheetName val="Hoja1"/>
    </sheetNames>
    <sheetDataSet>
      <sheetData sheetId="0">
        <row r="25">
          <cell r="J25">
            <v>68466193.689999998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2"/>
  <sheetViews>
    <sheetView showGridLines="0" topLeftCell="A62" workbookViewId="0">
      <selection activeCell="C107" sqref="C107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73" t="s">
        <v>98</v>
      </c>
      <c r="D3" s="74"/>
      <c r="E3" s="74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71" t="s">
        <v>106</v>
      </c>
      <c r="D4" s="72"/>
      <c r="E4" s="7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7" t="s">
        <v>107</v>
      </c>
      <c r="D5" s="78"/>
      <c r="E5" s="7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5" t="s">
        <v>76</v>
      </c>
      <c r="D6" s="76"/>
      <c r="E6" s="7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5" t="s">
        <v>77</v>
      </c>
      <c r="D7" s="76"/>
      <c r="E7" s="76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7" t="s">
        <v>105</v>
      </c>
      <c r="D9" s="38" t="s">
        <v>94</v>
      </c>
      <c r="E9" s="38" t="s">
        <v>93</v>
      </c>
      <c r="F9" s="7"/>
    </row>
    <row r="10" spans="2:16" ht="23.25" customHeight="1" x14ac:dyDescent="0.25">
      <c r="C10" s="25" t="s">
        <v>0</v>
      </c>
      <c r="D10" s="26">
        <f>+D11+D17+D27+D53</f>
        <v>1169454652</v>
      </c>
      <c r="E10" s="26">
        <f>+E11+E17+E27+E53</f>
        <v>0</v>
      </c>
      <c r="F10" s="7"/>
    </row>
    <row r="11" spans="2:16" x14ac:dyDescent="0.25">
      <c r="C11" s="27" t="s">
        <v>1</v>
      </c>
      <c r="D11" s="47">
        <f>SUM(D12:D16)</f>
        <v>684173365</v>
      </c>
      <c r="E11" s="47">
        <f>SUM(E12:E16)</f>
        <v>0</v>
      </c>
      <c r="F11" s="23"/>
    </row>
    <row r="12" spans="2:16" x14ac:dyDescent="0.25">
      <c r="C12" s="28" t="s">
        <v>2</v>
      </c>
      <c r="D12" s="48">
        <f>'P2 Presupuesto Aprobado-Ejec '!D13</f>
        <v>548883319</v>
      </c>
      <c r="E12" s="48"/>
      <c r="F12" s="23"/>
    </row>
    <row r="13" spans="2:16" x14ac:dyDescent="0.25">
      <c r="C13" s="28" t="s">
        <v>3</v>
      </c>
      <c r="D13" s="48">
        <f>'P2 Presupuesto Aprobado-Ejec '!D14</f>
        <v>59571246</v>
      </c>
      <c r="E13" s="48"/>
      <c r="F13" s="23"/>
    </row>
    <row r="14" spans="2:16" x14ac:dyDescent="0.25">
      <c r="C14" s="28" t="s">
        <v>4</v>
      </c>
      <c r="D14" s="48">
        <f>'P2 Presupuesto Aprobado-Ejec '!D15</f>
        <v>0</v>
      </c>
      <c r="E14" s="48"/>
      <c r="F14" s="23"/>
    </row>
    <row r="15" spans="2:16" x14ac:dyDescent="0.25">
      <c r="C15" s="28" t="s">
        <v>5</v>
      </c>
      <c r="D15" s="48">
        <f>'P2 Presupuesto Aprobado-Ejec '!D16</f>
        <v>0</v>
      </c>
      <c r="E15" s="48"/>
      <c r="F15" s="23"/>
    </row>
    <row r="16" spans="2:16" x14ac:dyDescent="0.25">
      <c r="C16" s="28" t="s">
        <v>6</v>
      </c>
      <c r="D16" s="48">
        <f>'P2 Presupuesto Aprobado-Ejec '!D17</f>
        <v>75718800</v>
      </c>
      <c r="E16" s="48"/>
      <c r="F16" s="23"/>
    </row>
    <row r="17" spans="3:6" x14ac:dyDescent="0.25">
      <c r="C17" s="27" t="s">
        <v>7</v>
      </c>
      <c r="D17" s="47">
        <f>SUM(D18:D26)</f>
        <v>90324490</v>
      </c>
      <c r="E17" s="47">
        <f>SUM(E18:E26)</f>
        <v>0</v>
      </c>
      <c r="F17" s="23"/>
    </row>
    <row r="18" spans="3:6" x14ac:dyDescent="0.25">
      <c r="C18" s="28" t="s">
        <v>8</v>
      </c>
      <c r="D18" s="48">
        <f>'P2 Presupuesto Aprobado-Ejec '!D19</f>
        <v>8878100</v>
      </c>
      <c r="E18" s="48"/>
      <c r="F18" s="23"/>
    </row>
    <row r="19" spans="3:6" x14ac:dyDescent="0.25">
      <c r="C19" s="28" t="s">
        <v>9</v>
      </c>
      <c r="D19" s="48">
        <f>'P2 Presupuesto Aprobado-Ejec '!D20</f>
        <v>2110000</v>
      </c>
      <c r="E19" s="48"/>
      <c r="F19" s="23"/>
    </row>
    <row r="20" spans="3:6" x14ac:dyDescent="0.25">
      <c r="C20" s="28" t="s">
        <v>10</v>
      </c>
      <c r="D20" s="48">
        <f>'P2 Presupuesto Aprobado-Ejec '!D21</f>
        <v>55620</v>
      </c>
      <c r="E20" s="48"/>
      <c r="F20" s="23"/>
    </row>
    <row r="21" spans="3:6" x14ac:dyDescent="0.25">
      <c r="C21" s="28" t="s">
        <v>11</v>
      </c>
      <c r="D21" s="48">
        <f>'P2 Presupuesto Aprobado-Ejec '!D22</f>
        <v>2075400</v>
      </c>
      <c r="E21" s="48"/>
      <c r="F21" s="23"/>
    </row>
    <row r="22" spans="3:6" x14ac:dyDescent="0.25">
      <c r="C22" s="28" t="s">
        <v>12</v>
      </c>
      <c r="D22" s="48">
        <f>'P2 Presupuesto Aprobado-Ejec '!D23</f>
        <v>4353220</v>
      </c>
      <c r="E22" s="48"/>
      <c r="F22" s="23"/>
    </row>
    <row r="23" spans="3:6" x14ac:dyDescent="0.25">
      <c r="C23" s="28" t="s">
        <v>13</v>
      </c>
      <c r="D23" s="48">
        <f>'P2 Presupuesto Aprobado-Ejec '!D24</f>
        <v>1850000</v>
      </c>
      <c r="E23" s="48"/>
      <c r="F23" s="23"/>
    </row>
    <row r="24" spans="3:6" x14ac:dyDescent="0.25">
      <c r="C24" s="28" t="s">
        <v>14</v>
      </c>
      <c r="D24" s="48">
        <f>'P2 Presupuesto Aprobado-Ejec '!D25</f>
        <v>56804750</v>
      </c>
      <c r="E24" s="48"/>
      <c r="F24" s="23"/>
    </row>
    <row r="25" spans="3:6" x14ac:dyDescent="0.25">
      <c r="C25" s="28" t="s">
        <v>15</v>
      </c>
      <c r="D25" s="48">
        <f>'P2 Presupuesto Aprobado-Ejec '!D26</f>
        <v>10247400</v>
      </c>
      <c r="E25" s="48"/>
      <c r="F25" s="23"/>
    </row>
    <row r="26" spans="3:6" x14ac:dyDescent="0.25">
      <c r="C26" s="28" t="s">
        <v>16</v>
      </c>
      <c r="D26" s="48">
        <f>'P2 Presupuesto Aprobado-Ejec '!D27</f>
        <v>3950000</v>
      </c>
      <c r="E26" s="48"/>
      <c r="F26" s="23"/>
    </row>
    <row r="27" spans="3:6" x14ac:dyDescent="0.25">
      <c r="C27" s="27" t="s">
        <v>17</v>
      </c>
      <c r="D27" s="47">
        <f>SUM(D28:D36)</f>
        <v>311764235</v>
      </c>
      <c r="E27" s="47">
        <f>SUM(E28:E36)</f>
        <v>0</v>
      </c>
      <c r="F27" s="23"/>
    </row>
    <row r="28" spans="3:6" x14ac:dyDescent="0.25">
      <c r="C28" s="28" t="s">
        <v>18</v>
      </c>
      <c r="D28" s="48">
        <f>'P2 Presupuesto Aprobado-Ejec '!D29</f>
        <v>28915600</v>
      </c>
      <c r="E28" s="48"/>
      <c r="F28" s="23"/>
    </row>
    <row r="29" spans="3:6" x14ac:dyDescent="0.25">
      <c r="C29" s="28" t="s">
        <v>19</v>
      </c>
      <c r="D29" s="48">
        <f>'P2 Presupuesto Aprobado-Ejec '!D30</f>
        <v>4263480</v>
      </c>
      <c r="E29" s="48"/>
      <c r="F29" s="23"/>
    </row>
    <row r="30" spans="3:6" x14ac:dyDescent="0.25">
      <c r="C30" s="28" t="s">
        <v>20</v>
      </c>
      <c r="D30" s="48">
        <f>'P2 Presupuesto Aprobado-Ejec '!D31</f>
        <v>8831340</v>
      </c>
      <c r="E30" s="48"/>
      <c r="F30" s="23"/>
    </row>
    <row r="31" spans="3:6" x14ac:dyDescent="0.25">
      <c r="C31" s="28" t="s">
        <v>21</v>
      </c>
      <c r="D31" s="48">
        <f>'P2 Presupuesto Aprobado-Ejec '!D32</f>
        <v>94659340</v>
      </c>
      <c r="E31" s="48"/>
      <c r="F31" s="23"/>
    </row>
    <row r="32" spans="3:6" x14ac:dyDescent="0.25">
      <c r="C32" s="28" t="s">
        <v>22</v>
      </c>
      <c r="D32" s="48">
        <f>'P2 Presupuesto Aprobado-Ejec '!D33</f>
        <v>2355480</v>
      </c>
      <c r="E32" s="48"/>
      <c r="F32" s="23"/>
    </row>
    <row r="33" spans="3:6" x14ac:dyDescent="0.25">
      <c r="C33" s="28" t="s">
        <v>23</v>
      </c>
      <c r="D33" s="48">
        <f>'P2 Presupuesto Aprobado-Ejec '!D34</f>
        <v>3970260</v>
      </c>
      <c r="E33" s="48"/>
      <c r="F33" s="23"/>
    </row>
    <row r="34" spans="3:6" x14ac:dyDescent="0.25">
      <c r="C34" s="28" t="s">
        <v>24</v>
      </c>
      <c r="D34" s="48">
        <f>'P2 Presupuesto Aprobado-Ejec '!D35</f>
        <v>67884035</v>
      </c>
      <c r="E34" s="48"/>
      <c r="F34" s="23"/>
    </row>
    <row r="35" spans="3:6" x14ac:dyDescent="0.25">
      <c r="C35" s="28" t="s">
        <v>25</v>
      </c>
      <c r="D35" s="48">
        <f>'P2 Presupuesto Aprobado-Ejec '!D36</f>
        <v>0</v>
      </c>
      <c r="E35" s="48"/>
      <c r="F35" s="23"/>
    </row>
    <row r="36" spans="3:6" x14ac:dyDescent="0.25">
      <c r="C36" s="28" t="s">
        <v>26</v>
      </c>
      <c r="D36" s="48">
        <f>'P2 Presupuesto Aprobado-Ejec '!D37</f>
        <v>100884700</v>
      </c>
      <c r="E36" s="48"/>
      <c r="F36" s="23"/>
    </row>
    <row r="37" spans="3:6" hidden="1" x14ac:dyDescent="0.25">
      <c r="C37" s="27" t="s">
        <v>27</v>
      </c>
      <c r="D37" s="48">
        <f>SUM(D38:D44)</f>
        <v>0</v>
      </c>
      <c r="E37" s="47"/>
      <c r="F37" s="23"/>
    </row>
    <row r="38" spans="3:6" hidden="1" x14ac:dyDescent="0.25">
      <c r="C38" s="28" t="s">
        <v>28</v>
      </c>
      <c r="D38" s="48">
        <f>'P2 Presupuesto Aprobado-Ejec '!D39</f>
        <v>0</v>
      </c>
      <c r="E38" s="48"/>
      <c r="F38" s="23"/>
    </row>
    <row r="39" spans="3:6" hidden="1" x14ac:dyDescent="0.25">
      <c r="C39" s="28" t="s">
        <v>29</v>
      </c>
      <c r="D39" s="48">
        <f>'P2 Presupuesto Aprobado-Ejec '!D40</f>
        <v>0</v>
      </c>
      <c r="E39" s="48"/>
      <c r="F39" s="23"/>
    </row>
    <row r="40" spans="3:6" hidden="1" x14ac:dyDescent="0.25">
      <c r="C40" s="28" t="s">
        <v>30</v>
      </c>
      <c r="D40" s="48">
        <f>'P2 Presupuesto Aprobado-Ejec '!D41</f>
        <v>0</v>
      </c>
      <c r="E40" s="48"/>
      <c r="F40" s="23"/>
    </row>
    <row r="41" spans="3:6" hidden="1" x14ac:dyDescent="0.25">
      <c r="C41" s="28" t="s">
        <v>31</v>
      </c>
      <c r="D41" s="48">
        <f>'P2 Presupuesto Aprobado-Ejec '!D42</f>
        <v>0</v>
      </c>
      <c r="E41" s="48"/>
      <c r="F41" s="23"/>
    </row>
    <row r="42" spans="3:6" hidden="1" x14ac:dyDescent="0.25">
      <c r="C42" s="28" t="s">
        <v>32</v>
      </c>
      <c r="D42" s="48">
        <f>'P2 Presupuesto Aprobado-Ejec '!D43</f>
        <v>0</v>
      </c>
      <c r="E42" s="48"/>
      <c r="F42" s="23"/>
    </row>
    <row r="43" spans="3:6" hidden="1" x14ac:dyDescent="0.25">
      <c r="C43" s="28" t="s">
        <v>34</v>
      </c>
      <c r="D43" s="48">
        <f>'P2 Presupuesto Aprobado-Ejec '!D44</f>
        <v>0</v>
      </c>
      <c r="E43" s="48"/>
      <c r="F43" s="23"/>
    </row>
    <row r="44" spans="3:6" hidden="1" x14ac:dyDescent="0.25">
      <c r="C44" s="28" t="s">
        <v>35</v>
      </c>
      <c r="D44" s="48">
        <f>'P2 Presupuesto Aprobado-Ejec '!D45</f>
        <v>0</v>
      </c>
      <c r="E44" s="48"/>
      <c r="F44" s="23"/>
    </row>
    <row r="45" spans="3:6" hidden="1" x14ac:dyDescent="0.25">
      <c r="C45" s="27" t="s">
        <v>36</v>
      </c>
      <c r="D45" s="47">
        <f>SUM(D46:D52)</f>
        <v>0</v>
      </c>
      <c r="E45" s="47">
        <f>SUM(E46:E52)</f>
        <v>0</v>
      </c>
      <c r="F45" s="23"/>
    </row>
    <row r="46" spans="3:6" hidden="1" x14ac:dyDescent="0.25">
      <c r="C46" s="28" t="s">
        <v>37</v>
      </c>
      <c r="D46" s="48">
        <f>'P2 Presupuesto Aprobado-Ejec '!D47</f>
        <v>0</v>
      </c>
      <c r="E46" s="48"/>
      <c r="F46" s="23"/>
    </row>
    <row r="47" spans="3:6" hidden="1" x14ac:dyDescent="0.25">
      <c r="C47" s="28" t="s">
        <v>38</v>
      </c>
      <c r="D47" s="48">
        <f>'P2 Presupuesto Aprobado-Ejec '!D48</f>
        <v>0</v>
      </c>
      <c r="E47" s="48"/>
      <c r="F47" s="23"/>
    </row>
    <row r="48" spans="3:6" hidden="1" x14ac:dyDescent="0.25">
      <c r="C48" s="28" t="s">
        <v>39</v>
      </c>
      <c r="D48" s="48">
        <f>'P2 Presupuesto Aprobado-Ejec '!D49</f>
        <v>0</v>
      </c>
      <c r="E48" s="48"/>
      <c r="F48" s="23"/>
    </row>
    <row r="49" spans="3:6" hidden="1" x14ac:dyDescent="0.25">
      <c r="C49" s="28" t="s">
        <v>40</v>
      </c>
      <c r="D49" s="48">
        <f>'P2 Presupuesto Aprobado-Ejec '!D50</f>
        <v>0</v>
      </c>
      <c r="E49" s="48"/>
      <c r="F49" s="23"/>
    </row>
    <row r="50" spans="3:6" hidden="1" x14ac:dyDescent="0.25">
      <c r="C50" s="28" t="s">
        <v>99</v>
      </c>
      <c r="D50" s="48">
        <f>'P2 Presupuesto Aprobado-Ejec '!D51</f>
        <v>0</v>
      </c>
      <c r="E50" s="48"/>
      <c r="F50" s="23"/>
    </row>
    <row r="51" spans="3:6" hidden="1" x14ac:dyDescent="0.25">
      <c r="C51" s="28" t="s">
        <v>41</v>
      </c>
      <c r="D51" s="48">
        <f>'P2 Presupuesto Aprobado-Ejec '!D52</f>
        <v>0</v>
      </c>
      <c r="E51" s="48"/>
      <c r="F51" s="23"/>
    </row>
    <row r="52" spans="3:6" hidden="1" x14ac:dyDescent="0.25">
      <c r="C52" s="28" t="s">
        <v>42</v>
      </c>
      <c r="D52" s="48">
        <f>'P2 Presupuesto Aprobado-Ejec '!D53</f>
        <v>0</v>
      </c>
      <c r="E52" s="48"/>
      <c r="F52" s="23"/>
    </row>
    <row r="53" spans="3:6" x14ac:dyDescent="0.25">
      <c r="C53" s="27" t="s">
        <v>43</v>
      </c>
      <c r="D53" s="47">
        <f>SUM(D54:D62)</f>
        <v>83192562</v>
      </c>
      <c r="E53" s="47">
        <f>SUM(E54:E62)</f>
        <v>0</v>
      </c>
      <c r="F53" s="23"/>
    </row>
    <row r="54" spans="3:6" x14ac:dyDescent="0.25">
      <c r="C54" s="28" t="s">
        <v>44</v>
      </c>
      <c r="D54" s="48">
        <f>'P2 Presupuesto Aprobado-Ejec '!D55</f>
        <v>6219000</v>
      </c>
      <c r="E54" s="48"/>
      <c r="F54" s="23"/>
    </row>
    <row r="55" spans="3:6" x14ac:dyDescent="0.25">
      <c r="C55" s="28" t="s">
        <v>100</v>
      </c>
      <c r="D55" s="48">
        <f>'P2 Presupuesto Aprobado-Ejec '!D56</f>
        <v>865062</v>
      </c>
      <c r="E55" s="48"/>
      <c r="F55" s="23"/>
    </row>
    <row r="56" spans="3:6" x14ac:dyDescent="0.25">
      <c r="C56" s="28" t="s">
        <v>46</v>
      </c>
      <c r="D56" s="48">
        <f>'P2 Presupuesto Aprobado-Ejec '!D57</f>
        <v>43350000</v>
      </c>
      <c r="E56" s="48"/>
      <c r="F56" s="23"/>
    </row>
    <row r="57" spans="3:6" x14ac:dyDescent="0.25">
      <c r="C57" s="28" t="s">
        <v>47</v>
      </c>
      <c r="D57" s="48">
        <f>'P2 Presupuesto Aprobado-Ejec '!D58</f>
        <v>1620000</v>
      </c>
      <c r="E57" s="48"/>
      <c r="F57" s="23"/>
    </row>
    <row r="58" spans="3:6" x14ac:dyDescent="0.25">
      <c r="C58" s="28" t="s">
        <v>48</v>
      </c>
      <c r="D58" s="48">
        <f>'P2 Presupuesto Aprobado-Ejec '!D59</f>
        <v>28204500</v>
      </c>
      <c r="E58" s="48"/>
      <c r="F58" s="23"/>
    </row>
    <row r="59" spans="3:6" x14ac:dyDescent="0.25">
      <c r="C59" s="28" t="s">
        <v>49</v>
      </c>
      <c r="D59" s="48">
        <f>'P2 Presupuesto Aprobado-Ejec '!D60</f>
        <v>369000</v>
      </c>
      <c r="E59" s="48"/>
      <c r="F59" s="23"/>
    </row>
    <row r="60" spans="3:6" x14ac:dyDescent="0.25">
      <c r="C60" s="28" t="s">
        <v>101</v>
      </c>
      <c r="D60" s="48">
        <f>'P2 Presupuesto Aprobado-Ejec '!D61</f>
        <v>1935000</v>
      </c>
      <c r="E60" s="48"/>
      <c r="F60" s="23"/>
    </row>
    <row r="61" spans="3:6" x14ac:dyDescent="0.25">
      <c r="C61" s="28" t="s">
        <v>51</v>
      </c>
      <c r="D61" s="48">
        <f>'P2 Presupuesto Aprobado-Ejec '!D62</f>
        <v>630000</v>
      </c>
      <c r="E61" s="48"/>
      <c r="F61" s="23"/>
    </row>
    <row r="62" spans="3:6" x14ac:dyDescent="0.25">
      <c r="C62" s="28" t="s">
        <v>52</v>
      </c>
      <c r="D62" s="48">
        <f>'P2 Presupuesto Aprobado-Ejec '!D63</f>
        <v>0</v>
      </c>
      <c r="E62" s="48"/>
      <c r="F62" s="23"/>
    </row>
    <row r="63" spans="3:6" hidden="1" x14ac:dyDescent="0.25">
      <c r="C63" s="27" t="s">
        <v>53</v>
      </c>
      <c r="D63" s="47">
        <f>SUM(D64:D67)</f>
        <v>0</v>
      </c>
      <c r="E63" s="47">
        <f>SUM(E64:E67)</f>
        <v>0</v>
      </c>
      <c r="F63" s="23"/>
    </row>
    <row r="64" spans="3:6" hidden="1" x14ac:dyDescent="0.25">
      <c r="C64" s="28" t="s">
        <v>54</v>
      </c>
      <c r="D64" s="48">
        <v>0</v>
      </c>
      <c r="E64" s="48">
        <v>0</v>
      </c>
      <c r="F64" s="23"/>
    </row>
    <row r="65" spans="3:6" hidden="1" x14ac:dyDescent="0.25">
      <c r="C65" s="28" t="s">
        <v>55</v>
      </c>
      <c r="D65" s="48"/>
      <c r="E65" s="48"/>
      <c r="F65" s="23"/>
    </row>
    <row r="66" spans="3:6" hidden="1" x14ac:dyDescent="0.25">
      <c r="C66" s="28" t="s">
        <v>56</v>
      </c>
      <c r="D66" s="48"/>
      <c r="E66" s="48"/>
      <c r="F66" s="23"/>
    </row>
    <row r="67" spans="3:6" hidden="1" x14ac:dyDescent="0.25">
      <c r="C67" s="28" t="s">
        <v>57</v>
      </c>
      <c r="D67" s="48"/>
      <c r="E67" s="48"/>
      <c r="F67" s="23"/>
    </row>
    <row r="68" spans="3:6" hidden="1" x14ac:dyDescent="0.25">
      <c r="C68" s="27" t="s">
        <v>58</v>
      </c>
      <c r="D68" s="47">
        <f>SUM(D69:D70)</f>
        <v>0</v>
      </c>
      <c r="E68" s="47">
        <f>SUM(E69:E70)</f>
        <v>0</v>
      </c>
      <c r="F68" s="23"/>
    </row>
    <row r="69" spans="3:6" hidden="1" x14ac:dyDescent="0.25">
      <c r="C69" s="28" t="s">
        <v>59</v>
      </c>
      <c r="D69" s="48"/>
      <c r="E69" s="48"/>
      <c r="F69" s="23"/>
    </row>
    <row r="70" spans="3:6" hidden="1" x14ac:dyDescent="0.25">
      <c r="C70" s="28" t="s">
        <v>60</v>
      </c>
      <c r="D70" s="48"/>
      <c r="E70" s="48"/>
      <c r="F70" s="23"/>
    </row>
    <row r="71" spans="3:6" hidden="1" x14ac:dyDescent="0.25">
      <c r="C71" s="27" t="s">
        <v>61</v>
      </c>
      <c r="D71" s="47">
        <f>SUM(D72:D74)</f>
        <v>0</v>
      </c>
      <c r="E71" s="47">
        <f>SUM(E72:E74)</f>
        <v>0</v>
      </c>
      <c r="F71" s="23"/>
    </row>
    <row r="72" spans="3:6" hidden="1" x14ac:dyDescent="0.25">
      <c r="C72" s="28" t="s">
        <v>62</v>
      </c>
      <c r="D72" s="48"/>
      <c r="E72" s="48"/>
      <c r="F72" s="23"/>
    </row>
    <row r="73" spans="3:6" hidden="1" x14ac:dyDescent="0.25">
      <c r="C73" s="28" t="s">
        <v>63</v>
      </c>
      <c r="D73" s="48"/>
      <c r="E73" s="48"/>
      <c r="F73" s="23"/>
    </row>
    <row r="74" spans="3:6" hidden="1" x14ac:dyDescent="0.25">
      <c r="C74" s="28" t="s">
        <v>64</v>
      </c>
      <c r="D74" s="48"/>
      <c r="E74" s="48"/>
      <c r="F74" s="23"/>
    </row>
    <row r="75" spans="3:6" x14ac:dyDescent="0.25">
      <c r="C75" s="30" t="s">
        <v>102</v>
      </c>
      <c r="D75" s="49">
        <f>D11+D17+D27+D37+D45+D53+D63+D68+D71</f>
        <v>1169454652</v>
      </c>
      <c r="E75" s="49">
        <f>E11+E17+E27+E37+E45+E53+E63+E68+E71</f>
        <v>0</v>
      </c>
      <c r="F75" s="23"/>
    </row>
    <row r="76" spans="3:6" x14ac:dyDescent="0.25">
      <c r="C76" s="32"/>
      <c r="D76" s="29"/>
      <c r="E76" s="41"/>
      <c r="F76" s="23"/>
    </row>
    <row r="77" spans="3:6" x14ac:dyDescent="0.25">
      <c r="C77" s="25" t="s">
        <v>67</v>
      </c>
      <c r="D77" s="33"/>
      <c r="F77" s="23"/>
    </row>
    <row r="78" spans="3:6" x14ac:dyDescent="0.25">
      <c r="C78" s="27" t="s">
        <v>68</v>
      </c>
      <c r="D78" s="34"/>
      <c r="F78" s="23"/>
    </row>
    <row r="79" spans="3:6" x14ac:dyDescent="0.25">
      <c r="C79" s="28" t="s">
        <v>69</v>
      </c>
      <c r="D79" s="29"/>
      <c r="F79" s="23"/>
    </row>
    <row r="80" spans="3:6" x14ac:dyDescent="0.25">
      <c r="C80" s="28" t="s">
        <v>70</v>
      </c>
      <c r="D80" s="29"/>
      <c r="F80" s="23"/>
    </row>
    <row r="81" spans="3:6" x14ac:dyDescent="0.25">
      <c r="C81" s="27" t="s">
        <v>71</v>
      </c>
      <c r="D81" s="34"/>
      <c r="F81" s="23"/>
    </row>
    <row r="82" spans="3:6" x14ac:dyDescent="0.25">
      <c r="C82" s="28" t="s">
        <v>72</v>
      </c>
      <c r="D82" s="29"/>
      <c r="F82" s="23"/>
    </row>
    <row r="83" spans="3:6" x14ac:dyDescent="0.25">
      <c r="C83" s="28" t="s">
        <v>73</v>
      </c>
      <c r="D83" s="29"/>
      <c r="F83" s="23"/>
    </row>
    <row r="84" spans="3:6" x14ac:dyDescent="0.25">
      <c r="C84" s="27" t="s">
        <v>74</v>
      </c>
      <c r="D84" s="34"/>
      <c r="F84" s="23"/>
    </row>
    <row r="85" spans="3:6" x14ac:dyDescent="0.25">
      <c r="C85" s="28" t="s">
        <v>75</v>
      </c>
      <c r="D85" s="29"/>
      <c r="F85" s="23"/>
    </row>
    <row r="86" spans="3:6" x14ac:dyDescent="0.25">
      <c r="C86" s="30" t="s">
        <v>103</v>
      </c>
      <c r="D86" s="31"/>
      <c r="E86" s="31"/>
      <c r="F86" s="23"/>
    </row>
    <row r="88" spans="3:6" ht="15.75" x14ac:dyDescent="0.25">
      <c r="C88" s="35" t="s">
        <v>104</v>
      </c>
      <c r="D88" s="57">
        <f>D75+D86</f>
        <v>1169454652</v>
      </c>
      <c r="E88" s="36">
        <f>E75+E86</f>
        <v>0</v>
      </c>
      <c r="F88" s="53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15.75" thickBot="1" x14ac:dyDescent="0.3">
      <c r="C91" s="58" t="s">
        <v>108</v>
      </c>
      <c r="D91" s="41"/>
      <c r="E91" s="41"/>
      <c r="F91" s="41"/>
    </row>
    <row r="92" spans="3:6" ht="26.25" customHeight="1" thickBot="1" x14ac:dyDescent="0.3">
      <c r="C92" s="59" t="s">
        <v>109</v>
      </c>
      <c r="D92" s="19"/>
    </row>
    <row r="93" spans="3:6" ht="33.75" customHeight="1" thickBot="1" x14ac:dyDescent="0.3">
      <c r="C93" s="59" t="s">
        <v>110</v>
      </c>
    </row>
    <row r="94" spans="3:6" ht="15.75" thickBot="1" x14ac:dyDescent="0.3">
      <c r="C94" s="60" t="s">
        <v>111</v>
      </c>
    </row>
    <row r="95" spans="3:6" ht="15.75" thickBot="1" x14ac:dyDescent="0.3">
      <c r="C95" s="18" t="s">
        <v>95</v>
      </c>
      <c r="D95" s="61"/>
      <c r="E95" s="61"/>
      <c r="F95" s="62"/>
    </row>
    <row r="96" spans="3:6" ht="15.75" thickBot="1" x14ac:dyDescent="0.3">
      <c r="C96" s="65" t="s">
        <v>96</v>
      </c>
      <c r="D96" s="66"/>
      <c r="E96" s="66"/>
      <c r="F96" s="67"/>
    </row>
    <row r="97" spans="3:6" ht="15.75" thickBot="1" x14ac:dyDescent="0.3">
      <c r="C97" s="68" t="s">
        <v>97</v>
      </c>
      <c r="D97" s="69"/>
      <c r="E97" s="69"/>
      <c r="F97" s="70"/>
    </row>
    <row r="98" spans="3:6" x14ac:dyDescent="0.25">
      <c r="D98" s="20"/>
      <c r="E98" s="20"/>
    </row>
    <row r="101" spans="3:6" ht="15.75" x14ac:dyDescent="0.25">
      <c r="C101" s="63" t="s">
        <v>112</v>
      </c>
    </row>
    <row r="102" spans="3:6" ht="15.75" x14ac:dyDescent="0.25">
      <c r="C102" s="64" t="s">
        <v>110</v>
      </c>
    </row>
  </sheetData>
  <mergeCells count="7">
    <mergeCell ref="C96:F96"/>
    <mergeCell ref="C97:F97"/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5"/>
  <sheetViews>
    <sheetView showGridLines="0" tabSelected="1" topLeftCell="C1" workbookViewId="0">
      <selection activeCell="C103" sqref="C103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76.285156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2" bestFit="1" customWidth="1"/>
  </cols>
  <sheetData>
    <row r="3" spans="3:18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8" ht="21" customHeight="1" x14ac:dyDescent="0.25">
      <c r="C4" s="71" t="s">
        <v>106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3:18" ht="15.75" x14ac:dyDescent="0.25">
      <c r="C5" s="77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8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3:18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3:18" x14ac:dyDescent="0.25">
      <c r="D8" s="19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82" t="s">
        <v>66</v>
      </c>
      <c r="D9" s="83" t="s">
        <v>94</v>
      </c>
      <c r="E9" s="83" t="s">
        <v>93</v>
      </c>
      <c r="F9" s="79" t="s">
        <v>91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3:18" x14ac:dyDescent="0.25">
      <c r="C10" s="82"/>
      <c r="D10" s="84"/>
      <c r="E10" s="84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1" t="s">
        <v>78</v>
      </c>
    </row>
    <row r="11" spans="3:18" ht="18" customHeight="1" x14ac:dyDescent="0.25">
      <c r="C11" s="1" t="s">
        <v>0</v>
      </c>
      <c r="D11" s="40">
        <f>+D12+D18+D28+D54</f>
        <v>1169454652</v>
      </c>
      <c r="E11" s="40">
        <f>+E12+E18+E28+E54</f>
        <v>0</v>
      </c>
      <c r="F11" s="40">
        <f>+F12+F18+F28+F54</f>
        <v>68732960.109999999</v>
      </c>
      <c r="G11" s="40">
        <f t="shared" ref="G11:L11" si="0">+G12+G18+G28+G54</f>
        <v>93839236.709999993</v>
      </c>
      <c r="H11" s="40">
        <f>+H12+H18+H28+H54</f>
        <v>70836984.469999984</v>
      </c>
      <c r="I11" s="24">
        <f t="shared" si="0"/>
        <v>127051953.63999999</v>
      </c>
      <c r="J11" s="40">
        <f>+J12+J18+J28+J54</f>
        <v>0</v>
      </c>
      <c r="K11" s="40">
        <f t="shared" si="0"/>
        <v>0</v>
      </c>
      <c r="L11" s="40">
        <f t="shared" si="0"/>
        <v>0</v>
      </c>
      <c r="M11" s="40">
        <f>+M12+M18+M28+M54</f>
        <v>0</v>
      </c>
      <c r="N11" s="40">
        <f t="shared" ref="N11" si="1">+N12+N18+N28+N54</f>
        <v>0</v>
      </c>
      <c r="O11" s="40">
        <f t="shared" ref="O11" si="2">+O12+O18+O28+O54</f>
        <v>0</v>
      </c>
      <c r="P11" s="40">
        <f t="shared" ref="P11" si="3">+P12+P18+P28+P54</f>
        <v>0</v>
      </c>
      <c r="Q11" s="40">
        <f t="shared" ref="Q11" si="4">+Q12+Q18+Q28+Q54</f>
        <v>0</v>
      </c>
      <c r="R11" s="43">
        <f>SUM(F11:Q11)</f>
        <v>360461134.92999995</v>
      </c>
    </row>
    <row r="12" spans="3:18" ht="18" customHeight="1" x14ac:dyDescent="0.25">
      <c r="C12" s="2" t="s">
        <v>1</v>
      </c>
      <c r="D12" s="47">
        <f>SUM(D13:D17)</f>
        <v>684173365</v>
      </c>
      <c r="E12" s="47">
        <f t="shared" ref="E12:Q12" si="5">SUM(E13:E17)</f>
        <v>0</v>
      </c>
      <c r="F12" s="47">
        <f t="shared" si="5"/>
        <v>49889118.969999999</v>
      </c>
      <c r="G12" s="47">
        <f t="shared" si="5"/>
        <v>50532390.839999996</v>
      </c>
      <c r="H12" s="47">
        <f t="shared" si="5"/>
        <v>50381965.049999997</v>
      </c>
      <c r="I12" s="47">
        <f t="shared" si="5"/>
        <v>76583240.389999986</v>
      </c>
      <c r="J12" s="47">
        <f t="shared" si="5"/>
        <v>0</v>
      </c>
      <c r="K12" s="47">
        <f t="shared" si="5"/>
        <v>0</v>
      </c>
      <c r="L12" s="47">
        <f t="shared" si="5"/>
        <v>0</v>
      </c>
      <c r="M12" s="47">
        <f t="shared" si="5"/>
        <v>0</v>
      </c>
      <c r="N12" s="47">
        <f t="shared" si="5"/>
        <v>0</v>
      </c>
      <c r="O12" s="47">
        <f>SUM(O13:O17)</f>
        <v>0</v>
      </c>
      <c r="P12" s="47">
        <f t="shared" si="5"/>
        <v>0</v>
      </c>
      <c r="Q12" s="47">
        <f t="shared" si="5"/>
        <v>0</v>
      </c>
      <c r="R12" s="43">
        <f>SUM(F12:Q12)</f>
        <v>227386715.25</v>
      </c>
    </row>
    <row r="13" spans="3:18" ht="18" customHeight="1" x14ac:dyDescent="0.25">
      <c r="C13" s="4" t="s">
        <v>2</v>
      </c>
      <c r="D13" s="48">
        <v>548883319</v>
      </c>
      <c r="E13" s="48"/>
      <c r="F13" s="20">
        <f>+'P3 Ejecucion '!D12</f>
        <v>43165649.32</v>
      </c>
      <c r="G13" s="20">
        <f>+'P3 Ejecucion '!E12</f>
        <v>43584024.629999995</v>
      </c>
      <c r="H13" s="20">
        <f>+'P3 Ejecucion '!F12</f>
        <v>43456463.049999997</v>
      </c>
      <c r="I13" s="20">
        <f>+'P3 Ejecucion '!G12</f>
        <v>43726781.589999996</v>
      </c>
      <c r="J13" s="20">
        <f>+'P3 Ejecucion '!H12</f>
        <v>0</v>
      </c>
      <c r="K13" s="20">
        <f>+'P3 Ejecucion '!I12</f>
        <v>0</v>
      </c>
      <c r="L13" s="20">
        <f>+'P3 Ejecucion '!J12</f>
        <v>0</v>
      </c>
      <c r="M13" s="20">
        <f>+'P3 Ejecucion '!K12</f>
        <v>0</v>
      </c>
      <c r="N13" s="20">
        <f>+'P3 Ejecucion '!L12</f>
        <v>0</v>
      </c>
      <c r="O13" s="20">
        <f>+'P3 Ejecucion '!M12</f>
        <v>0</v>
      </c>
      <c r="P13" s="20">
        <f>+'P3 Ejecucion '!N12</f>
        <v>0</v>
      </c>
      <c r="Q13" s="20">
        <f>+'P3 Ejecucion '!O12</f>
        <v>0</v>
      </c>
      <c r="R13" s="41">
        <f>SUM(F13:Q13)</f>
        <v>173932918.58999997</v>
      </c>
    </row>
    <row r="14" spans="3:18" ht="18" customHeight="1" x14ac:dyDescent="0.25">
      <c r="C14" s="4" t="s">
        <v>3</v>
      </c>
      <c r="D14" s="48">
        <v>59571246</v>
      </c>
      <c r="E14" s="48"/>
      <c r="F14" s="20">
        <f>+'P3 Ejecucion '!D13</f>
        <v>479350</v>
      </c>
      <c r="G14" s="20">
        <f>+'P3 Ejecucion '!E13</f>
        <v>551733.32999999996</v>
      </c>
      <c r="H14" s="20">
        <f>+'P3 Ejecucion '!F13</f>
        <v>527706.66</v>
      </c>
      <c r="I14" s="20">
        <f>+'P3 Ejecucion '!G13</f>
        <v>625880</v>
      </c>
      <c r="J14" s="20">
        <f>+'P3 Ejecucion '!H13</f>
        <v>0</v>
      </c>
      <c r="K14" s="20">
        <f>+'P3 Ejecucion '!I13</f>
        <v>0</v>
      </c>
      <c r="L14" s="20">
        <f>+'P3 Ejecucion '!J13</f>
        <v>0</v>
      </c>
      <c r="M14" s="20">
        <f>+'P3 Ejecucion '!K13</f>
        <v>0</v>
      </c>
      <c r="N14" s="20">
        <f>+'P3 Ejecucion '!L13</f>
        <v>0</v>
      </c>
      <c r="O14" s="20">
        <f>+'P3 Ejecucion '!M13</f>
        <v>0</v>
      </c>
      <c r="P14" s="20">
        <f>+'P3 Ejecucion '!N13</f>
        <v>0</v>
      </c>
      <c r="Q14" s="20">
        <f>+'P3 Ejecucion '!O13</f>
        <v>0</v>
      </c>
      <c r="R14" s="41">
        <f t="shared" ref="R14:R17" si="6">SUM(F14:Q14)</f>
        <v>2184669.9900000002</v>
      </c>
    </row>
    <row r="15" spans="3:18" ht="18" customHeight="1" x14ac:dyDescent="0.25">
      <c r="C15" s="4" t="s">
        <v>4</v>
      </c>
      <c r="D15" s="48">
        <v>0</v>
      </c>
      <c r="E15" s="48"/>
      <c r="F15" s="20">
        <f>+'P3 Ejecucion '!D14</f>
        <v>0</v>
      </c>
      <c r="G15" s="20">
        <f>+'P3 Ejecucion '!E14</f>
        <v>0</v>
      </c>
      <c r="H15" s="20">
        <f>+'P3 Ejecucion '!F14</f>
        <v>0</v>
      </c>
      <c r="I15" s="20">
        <f>+'P3 Ejecucion '!G14</f>
        <v>0</v>
      </c>
      <c r="J15" s="20">
        <f>+'P3 Ejecucion '!H14</f>
        <v>0</v>
      </c>
      <c r="K15" s="20">
        <f>+'P3 Ejecucion '!I14</f>
        <v>0</v>
      </c>
      <c r="L15" s="20">
        <f>+'P3 Ejecucion '!J14</f>
        <v>0</v>
      </c>
      <c r="M15" s="20">
        <f>+'P3 Ejecucion '!K14</f>
        <v>0</v>
      </c>
      <c r="N15" s="20">
        <f>+'P3 Ejecucion '!L14</f>
        <v>0</v>
      </c>
      <c r="O15" s="20">
        <f>+'P3 Ejecucion '!M14</f>
        <v>0</v>
      </c>
      <c r="P15" s="20">
        <f>+'P3 Ejecucion '!N14</f>
        <v>0</v>
      </c>
      <c r="Q15" s="20">
        <f>+'P3 Ejecucion '!O14</f>
        <v>0</v>
      </c>
      <c r="R15" s="41">
        <f t="shared" si="6"/>
        <v>0</v>
      </c>
    </row>
    <row r="16" spans="3:18" ht="18" customHeight="1" x14ac:dyDescent="0.25">
      <c r="C16" s="4" t="s">
        <v>5</v>
      </c>
      <c r="D16" s="48">
        <v>0</v>
      </c>
      <c r="E16" s="48"/>
      <c r="F16" s="20">
        <f>+'P3 Ejecucion '!D15</f>
        <v>0</v>
      </c>
      <c r="G16" s="20">
        <f>+'P3 Ejecucion '!E15</f>
        <v>0</v>
      </c>
      <c r="H16" s="20">
        <f>+'P3 Ejecucion '!F15</f>
        <v>0</v>
      </c>
      <c r="I16" s="20">
        <f>+'P3 Ejecucion '!G15</f>
        <v>25773399.419999998</v>
      </c>
      <c r="J16" s="20">
        <f>+'P3 Ejecucion '!H15</f>
        <v>0</v>
      </c>
      <c r="K16" s="20">
        <f>+'P3 Ejecucion '!I15</f>
        <v>0</v>
      </c>
      <c r="L16" s="20">
        <f>+'P3 Ejecucion '!J15</f>
        <v>0</v>
      </c>
      <c r="M16" s="20">
        <f>+'P3 Ejecucion '!K15</f>
        <v>0</v>
      </c>
      <c r="N16" s="20">
        <f>+'P3 Ejecucion '!L15</f>
        <v>0</v>
      </c>
      <c r="O16" s="20">
        <f>+'P3 Ejecucion '!M15</f>
        <v>0</v>
      </c>
      <c r="P16" s="20">
        <f>+'P3 Ejecucion '!N15</f>
        <v>0</v>
      </c>
      <c r="Q16" s="20">
        <f>+'P3 Ejecucion '!O15</f>
        <v>0</v>
      </c>
      <c r="R16" s="41">
        <f t="shared" si="6"/>
        <v>25773399.419999998</v>
      </c>
    </row>
    <row r="17" spans="3:18" ht="18" customHeight="1" x14ac:dyDescent="0.25">
      <c r="C17" s="4" t="s">
        <v>6</v>
      </c>
      <c r="D17" s="48">
        <v>75718800</v>
      </c>
      <c r="E17" s="48"/>
      <c r="F17" s="20">
        <f>+'P3 Ejecucion '!D16</f>
        <v>6244119.6500000004</v>
      </c>
      <c r="G17" s="20">
        <f>+'P3 Ejecucion '!E16</f>
        <v>6396632.8799999999</v>
      </c>
      <c r="H17" s="20">
        <f>+'P3 Ejecucion '!F16</f>
        <v>6397795.3399999999</v>
      </c>
      <c r="I17" s="20">
        <f>+'P3 Ejecucion '!G16</f>
        <v>6457179.3800000008</v>
      </c>
      <c r="J17" s="20">
        <f>+'P3 Ejecucion '!H16</f>
        <v>0</v>
      </c>
      <c r="K17" s="20">
        <f>+'P3 Ejecucion '!I16</f>
        <v>0</v>
      </c>
      <c r="L17" s="20">
        <f>+'P3 Ejecucion '!J16</f>
        <v>0</v>
      </c>
      <c r="M17" s="20">
        <f>+'P3 Ejecucion '!K16</f>
        <v>0</v>
      </c>
      <c r="N17" s="20">
        <f>+'P3 Ejecucion '!L16</f>
        <v>0</v>
      </c>
      <c r="O17" s="20">
        <f>+'P3 Ejecucion '!M16</f>
        <v>0</v>
      </c>
      <c r="P17" s="20">
        <f>+'P3 Ejecucion '!N16</f>
        <v>0</v>
      </c>
      <c r="Q17" s="20">
        <f>+'P3 Ejecucion '!O16</f>
        <v>0</v>
      </c>
      <c r="R17" s="41">
        <f t="shared" si="6"/>
        <v>25495727.25</v>
      </c>
    </row>
    <row r="18" spans="3:18" ht="18" customHeight="1" x14ac:dyDescent="0.25">
      <c r="C18" s="2" t="s">
        <v>7</v>
      </c>
      <c r="D18" s="47">
        <f>SUM(D19:D27)</f>
        <v>90324490</v>
      </c>
      <c r="E18" s="47">
        <f t="shared" ref="E18:Q18" si="7">SUM(E19:E27)</f>
        <v>0</v>
      </c>
      <c r="F18" s="47">
        <f t="shared" si="7"/>
        <v>2319739.2100000004</v>
      </c>
      <c r="G18" s="47">
        <f t="shared" si="7"/>
        <v>6910697.459999999</v>
      </c>
      <c r="H18" s="47">
        <f t="shared" si="7"/>
        <v>1059232.05</v>
      </c>
      <c r="I18" s="47">
        <f t="shared" si="7"/>
        <v>6040662.9699999997</v>
      </c>
      <c r="J18" s="47">
        <f t="shared" si="7"/>
        <v>0</v>
      </c>
      <c r="K18" s="47">
        <f t="shared" si="7"/>
        <v>0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7">
        <f t="shared" si="7"/>
        <v>0</v>
      </c>
      <c r="P18" s="47">
        <f t="shared" si="7"/>
        <v>0</v>
      </c>
      <c r="Q18" s="47">
        <f t="shared" si="7"/>
        <v>0</v>
      </c>
      <c r="R18" s="24">
        <f>SUM(F18:Q18)</f>
        <v>16330331.690000001</v>
      </c>
    </row>
    <row r="19" spans="3:18" ht="18" customHeight="1" x14ac:dyDescent="0.25">
      <c r="C19" s="4" t="s">
        <v>8</v>
      </c>
      <c r="D19" s="48">
        <v>8878100</v>
      </c>
      <c r="E19" s="48"/>
      <c r="F19" s="20">
        <f>+'P3 Ejecucion '!D18</f>
        <v>654008.68999999994</v>
      </c>
      <c r="G19" s="20">
        <f>+'P3 Ejecucion '!E18</f>
        <v>475907.56999999995</v>
      </c>
      <c r="H19" s="20">
        <f>+'P3 Ejecucion '!F18</f>
        <v>38440</v>
      </c>
      <c r="I19" s="20">
        <f>+'P3 Ejecucion '!G18</f>
        <v>867333.96</v>
      </c>
      <c r="J19" s="20">
        <f>+'P3 Ejecucion '!H18</f>
        <v>0</v>
      </c>
      <c r="K19" s="20">
        <f>+'P3 Ejecucion '!I18</f>
        <v>0</v>
      </c>
      <c r="L19" s="20">
        <f>+'P3 Ejecucion '!J18</f>
        <v>0</v>
      </c>
      <c r="M19" s="20">
        <f>+'P3 Ejecucion '!K18</f>
        <v>0</v>
      </c>
      <c r="N19" s="20">
        <f>+'P3 Ejecucion '!L18</f>
        <v>0</v>
      </c>
      <c r="O19" s="20">
        <f>+'P3 Ejecucion '!M18</f>
        <v>0</v>
      </c>
      <c r="P19" s="20">
        <f>+'P3 Ejecucion '!N18</f>
        <v>0</v>
      </c>
      <c r="Q19" s="20">
        <f>+'P3 Ejecucion '!O18</f>
        <v>0</v>
      </c>
      <c r="R19" s="41">
        <f>SUM(F19:Q19)</f>
        <v>2035690.2199999997</v>
      </c>
    </row>
    <row r="20" spans="3:18" ht="18" customHeight="1" x14ac:dyDescent="0.25">
      <c r="C20" s="4" t="s">
        <v>9</v>
      </c>
      <c r="D20" s="48">
        <v>2110000</v>
      </c>
      <c r="E20" s="48"/>
      <c r="F20" s="20">
        <f>+'P3 Ejecucion '!D19</f>
        <v>155524</v>
      </c>
      <c r="G20" s="20">
        <f>+'P3 Ejecucion '!E19</f>
        <v>0</v>
      </c>
      <c r="H20" s="20">
        <f>+'P3 Ejecucion '!F19</f>
        <v>206500</v>
      </c>
      <c r="I20" s="20">
        <f>+'P3 Ejecucion '!G19</f>
        <v>551060</v>
      </c>
      <c r="J20" s="20">
        <f>+'P3 Ejecucion '!H19</f>
        <v>0</v>
      </c>
      <c r="K20" s="20">
        <f>+'P3 Ejecucion '!I19</f>
        <v>0</v>
      </c>
      <c r="L20" s="20">
        <f>+'P3 Ejecucion '!J19</f>
        <v>0</v>
      </c>
      <c r="M20" s="20">
        <f>+'P3 Ejecucion '!K19</f>
        <v>0</v>
      </c>
      <c r="N20" s="20">
        <f>+'P3 Ejecucion '!L19</f>
        <v>0</v>
      </c>
      <c r="O20" s="20">
        <f>+'P3 Ejecucion '!M19</f>
        <v>0</v>
      </c>
      <c r="P20" s="20">
        <f>+'P3 Ejecucion '!N19</f>
        <v>0</v>
      </c>
      <c r="Q20" s="20">
        <f>+'P3 Ejecucion '!O19</f>
        <v>0</v>
      </c>
      <c r="R20" s="41">
        <f t="shared" ref="R20:R27" si="8">SUM(F20:Q20)</f>
        <v>913084</v>
      </c>
    </row>
    <row r="21" spans="3:18" ht="18" customHeight="1" x14ac:dyDescent="0.25">
      <c r="C21" s="4" t="s">
        <v>10</v>
      </c>
      <c r="D21" s="48">
        <v>55620</v>
      </c>
      <c r="E21" s="48"/>
      <c r="F21" s="20">
        <f>+'P3 Ejecucion '!D20</f>
        <v>0</v>
      </c>
      <c r="G21" s="20">
        <f>+'P3 Ejecucion '!E20</f>
        <v>0</v>
      </c>
      <c r="H21" s="20">
        <f>+'P3 Ejecucion '!F20</f>
        <v>0</v>
      </c>
      <c r="I21" s="20">
        <f>+'P3 Ejecucion '!G20</f>
        <v>0</v>
      </c>
      <c r="J21" s="20">
        <f>+'P3 Ejecucion '!H20</f>
        <v>0</v>
      </c>
      <c r="K21" s="20">
        <f>+'P3 Ejecucion '!I20</f>
        <v>0</v>
      </c>
      <c r="L21" s="20">
        <f>+'P3 Ejecucion '!J20</f>
        <v>0</v>
      </c>
      <c r="M21" s="20">
        <f>+'P3 Ejecucion '!K20</f>
        <v>0</v>
      </c>
      <c r="N21" s="20">
        <f>+'P3 Ejecucion '!L20</f>
        <v>0</v>
      </c>
      <c r="O21" s="20">
        <f>+'P3 Ejecucion '!M20</f>
        <v>0</v>
      </c>
      <c r="P21" s="20">
        <f>+'P3 Ejecucion '!N20</f>
        <v>0</v>
      </c>
      <c r="Q21" s="20">
        <f>+'P3 Ejecucion '!O20</f>
        <v>0</v>
      </c>
      <c r="R21" s="41">
        <f t="shared" si="8"/>
        <v>0</v>
      </c>
    </row>
    <row r="22" spans="3:18" ht="18" customHeight="1" x14ac:dyDescent="0.25">
      <c r="C22" s="4" t="s">
        <v>11</v>
      </c>
      <c r="D22" s="48">
        <v>2075400</v>
      </c>
      <c r="E22" s="48"/>
      <c r="F22" s="20">
        <f>+'P3 Ejecucion '!D21</f>
        <v>0</v>
      </c>
      <c r="G22" s="20">
        <f>+'P3 Ejecucion '!E21</f>
        <v>0</v>
      </c>
      <c r="H22" s="20">
        <f>+'P3 Ejecucion '!F21</f>
        <v>17872.46</v>
      </c>
      <c r="I22" s="20">
        <f>+'P3 Ejecucion '!G21</f>
        <v>17872.46</v>
      </c>
      <c r="J22" s="20">
        <f>+'P3 Ejecucion '!H21</f>
        <v>0</v>
      </c>
      <c r="K22" s="20">
        <f>+'P3 Ejecucion '!I21</f>
        <v>0</v>
      </c>
      <c r="L22" s="20">
        <f>+'P3 Ejecucion '!J21</f>
        <v>0</v>
      </c>
      <c r="M22" s="20">
        <f>+'P3 Ejecucion '!K21</f>
        <v>0</v>
      </c>
      <c r="N22" s="20">
        <f>+'P3 Ejecucion '!L21</f>
        <v>0</v>
      </c>
      <c r="O22" s="20">
        <f>+'P3 Ejecucion '!M21</f>
        <v>0</v>
      </c>
      <c r="P22" s="20">
        <f>+'P3 Ejecucion '!N21</f>
        <v>0</v>
      </c>
      <c r="Q22" s="20">
        <f>+'P3 Ejecucion '!O21</f>
        <v>0</v>
      </c>
      <c r="R22" s="41">
        <f>SUM(F22:Q22)</f>
        <v>35744.92</v>
      </c>
    </row>
    <row r="23" spans="3:18" ht="18" customHeight="1" x14ac:dyDescent="0.25">
      <c r="C23" s="4" t="s">
        <v>12</v>
      </c>
      <c r="D23" s="48">
        <v>4353220</v>
      </c>
      <c r="E23" s="48"/>
      <c r="F23" s="20">
        <f>+'P3 Ejecucion '!D22</f>
        <v>0</v>
      </c>
      <c r="G23" s="20">
        <f>+'P3 Ejecucion '!E22</f>
        <v>216174.82</v>
      </c>
      <c r="H23" s="20">
        <f>+'P3 Ejecucion '!F22</f>
        <v>230100</v>
      </c>
      <c r="I23" s="20">
        <f>+'P3 Ejecucion '!G22</f>
        <v>230100</v>
      </c>
      <c r="J23" s="20">
        <f>+'P3 Ejecucion '!H22</f>
        <v>0</v>
      </c>
      <c r="K23" s="20">
        <f>+'P3 Ejecucion '!I22</f>
        <v>0</v>
      </c>
      <c r="L23" s="20">
        <f>+'P3 Ejecucion '!J22</f>
        <v>0</v>
      </c>
      <c r="M23" s="20">
        <f>+'P3 Ejecucion '!K22</f>
        <v>0</v>
      </c>
      <c r="N23" s="20">
        <f>+'P3 Ejecucion '!L22</f>
        <v>0</v>
      </c>
      <c r="O23" s="20">
        <f>+'P3 Ejecucion '!M22</f>
        <v>0</v>
      </c>
      <c r="P23" s="20">
        <f>+'P3 Ejecucion '!N22</f>
        <v>0</v>
      </c>
      <c r="Q23" s="20">
        <f>+'P3 Ejecucion '!O22</f>
        <v>0</v>
      </c>
      <c r="R23" s="41">
        <f t="shared" si="8"/>
        <v>676374.82000000007</v>
      </c>
    </row>
    <row r="24" spans="3:18" ht="18" customHeight="1" x14ac:dyDescent="0.25">
      <c r="C24" s="4" t="s">
        <v>13</v>
      </c>
      <c r="D24" s="48">
        <v>1850000</v>
      </c>
      <c r="E24" s="48"/>
      <c r="F24" s="20">
        <f>+'P3 Ejecucion '!D23</f>
        <v>0</v>
      </c>
      <c r="G24" s="20">
        <f>+'P3 Ejecucion '!E23</f>
        <v>0</v>
      </c>
      <c r="H24" s="20">
        <f>+'P3 Ejecucion '!F23</f>
        <v>0</v>
      </c>
      <c r="I24" s="20">
        <f>+'P3 Ejecucion '!G23</f>
        <v>1570172.72</v>
      </c>
      <c r="J24" s="20">
        <f>+'P3 Ejecucion '!H23</f>
        <v>0</v>
      </c>
      <c r="K24" s="20">
        <f>+'P3 Ejecucion '!I23</f>
        <v>0</v>
      </c>
      <c r="L24" s="20">
        <f>+'P3 Ejecucion '!J23</f>
        <v>0</v>
      </c>
      <c r="M24" s="20">
        <f>+'P3 Ejecucion '!K23</f>
        <v>0</v>
      </c>
      <c r="N24" s="20">
        <f>+'P3 Ejecucion '!L23</f>
        <v>0</v>
      </c>
      <c r="O24" s="20">
        <f>+'P3 Ejecucion '!M23</f>
        <v>0</v>
      </c>
      <c r="P24" s="20">
        <f>+'P3 Ejecucion '!N23</f>
        <v>0</v>
      </c>
      <c r="Q24" s="20">
        <f>+'P3 Ejecucion '!O23</f>
        <v>0</v>
      </c>
      <c r="R24" s="41">
        <f t="shared" si="8"/>
        <v>1570172.72</v>
      </c>
    </row>
    <row r="25" spans="3:18" ht="18" customHeight="1" x14ac:dyDescent="0.25">
      <c r="C25" s="4" t="s">
        <v>14</v>
      </c>
      <c r="D25" s="48">
        <v>56804750</v>
      </c>
      <c r="E25" s="48"/>
      <c r="F25" s="20">
        <f>+'P3 Ejecucion '!D24</f>
        <v>1253808.1000000001</v>
      </c>
      <c r="G25" s="20">
        <f>+'P3 Ejecucion '!E24</f>
        <v>4958199.0199999996</v>
      </c>
      <c r="H25" s="20">
        <f>+'P3 Ejecucion '!F24</f>
        <v>424394.59</v>
      </c>
      <c r="I25" s="20">
        <f>+'P3 Ejecucion '!G24</f>
        <v>2571558.83</v>
      </c>
      <c r="J25" s="20">
        <f>+'P3 Ejecucion '!H24</f>
        <v>0</v>
      </c>
      <c r="K25" s="20">
        <f>+'P3 Ejecucion '!I24</f>
        <v>0</v>
      </c>
      <c r="L25" s="20">
        <f>+'P3 Ejecucion '!J24</f>
        <v>0</v>
      </c>
      <c r="M25" s="20">
        <f>+'P3 Ejecucion '!K24</f>
        <v>0</v>
      </c>
      <c r="N25" s="20">
        <f>+'P3 Ejecucion '!L24</f>
        <v>0</v>
      </c>
      <c r="O25" s="20">
        <f>+'P3 Ejecucion '!M24</f>
        <v>0</v>
      </c>
      <c r="P25" s="20">
        <f>+'P3 Ejecucion '!N24</f>
        <v>0</v>
      </c>
      <c r="Q25" s="20">
        <f>+'P3 Ejecucion '!O24</f>
        <v>0</v>
      </c>
      <c r="R25" s="41">
        <f t="shared" si="8"/>
        <v>9207960.5399999991</v>
      </c>
    </row>
    <row r="26" spans="3:18" ht="18" customHeight="1" x14ac:dyDescent="0.25">
      <c r="C26" s="4" t="s">
        <v>15</v>
      </c>
      <c r="D26" s="48">
        <v>10247400</v>
      </c>
      <c r="E26" s="48"/>
      <c r="F26" s="20">
        <f>+'P3 Ejecucion '!D25</f>
        <v>141596.22</v>
      </c>
      <c r="G26" s="20">
        <f>+'P3 Ejecucion '!E25</f>
        <v>489769.53</v>
      </c>
      <c r="H26" s="20">
        <f>+'P3 Ejecucion '!F25</f>
        <v>55785</v>
      </c>
      <c r="I26" s="20">
        <f>+'P3 Ejecucion '!G25</f>
        <v>178652</v>
      </c>
      <c r="J26" s="20">
        <f>+'P3 Ejecucion '!H25</f>
        <v>0</v>
      </c>
      <c r="K26" s="20">
        <f>+'P3 Ejecucion '!I25</f>
        <v>0</v>
      </c>
      <c r="L26" s="20">
        <f>+'P3 Ejecucion '!J25</f>
        <v>0</v>
      </c>
      <c r="M26" s="20">
        <f>+'P3 Ejecucion '!K25</f>
        <v>0</v>
      </c>
      <c r="N26" s="20">
        <f>+'P3 Ejecucion '!L25</f>
        <v>0</v>
      </c>
      <c r="O26" s="20">
        <f>+'P3 Ejecucion '!M25</f>
        <v>0</v>
      </c>
      <c r="P26" s="20">
        <f>+'P3 Ejecucion '!N25</f>
        <v>0</v>
      </c>
      <c r="Q26" s="20">
        <f>+'P3 Ejecucion '!O25</f>
        <v>0</v>
      </c>
      <c r="R26" s="41">
        <f t="shared" si="8"/>
        <v>865802.75</v>
      </c>
    </row>
    <row r="27" spans="3:18" ht="18" customHeight="1" x14ac:dyDescent="0.25">
      <c r="C27" s="4" t="s">
        <v>16</v>
      </c>
      <c r="D27" s="48">
        <v>3950000</v>
      </c>
      <c r="E27" s="48"/>
      <c r="F27" s="20">
        <f>+'P3 Ejecucion '!D26</f>
        <v>114802.2</v>
      </c>
      <c r="G27" s="20">
        <f>+'P3 Ejecucion '!E26</f>
        <v>770646.52</v>
      </c>
      <c r="H27" s="20">
        <f>+'P3 Ejecucion '!F26</f>
        <v>86140</v>
      </c>
      <c r="I27" s="20">
        <f>+'P3 Ejecucion '!G26</f>
        <v>53913</v>
      </c>
      <c r="J27" s="20">
        <f>+'P3 Ejecucion '!H26</f>
        <v>0</v>
      </c>
      <c r="K27" s="20">
        <f>+'P3 Ejecucion '!I26</f>
        <v>0</v>
      </c>
      <c r="L27" s="20">
        <f>+'P3 Ejecucion '!J26</f>
        <v>0</v>
      </c>
      <c r="M27" s="20">
        <f>+'P3 Ejecucion '!K26</f>
        <v>0</v>
      </c>
      <c r="N27" s="20">
        <f>+'P3 Ejecucion '!L26</f>
        <v>0</v>
      </c>
      <c r="O27" s="20">
        <f>+'P3 Ejecucion '!M26</f>
        <v>0</v>
      </c>
      <c r="P27" s="20">
        <f>+'P3 Ejecucion '!N26</f>
        <v>0</v>
      </c>
      <c r="Q27" s="20">
        <f>+'P3 Ejecucion '!O26</f>
        <v>0</v>
      </c>
      <c r="R27" s="41">
        <f t="shared" si="8"/>
        <v>1025501.72</v>
      </c>
    </row>
    <row r="28" spans="3:18" ht="18" customHeight="1" x14ac:dyDescent="0.25">
      <c r="C28" s="2" t="s">
        <v>17</v>
      </c>
      <c r="D28" s="47">
        <f>SUM(D29:D37)</f>
        <v>311764235</v>
      </c>
      <c r="E28" s="47">
        <f t="shared" ref="E28:Q28" si="9">SUM(E29:E37)</f>
        <v>0</v>
      </c>
      <c r="F28" s="47">
        <f t="shared" si="9"/>
        <v>5075301.93</v>
      </c>
      <c r="G28" s="47">
        <f t="shared" si="9"/>
        <v>28228087.989999995</v>
      </c>
      <c r="H28" s="47">
        <f t="shared" si="9"/>
        <v>15384629.599999998</v>
      </c>
      <c r="I28" s="47">
        <f t="shared" si="9"/>
        <v>29317629.620000005</v>
      </c>
      <c r="J28" s="47">
        <f t="shared" si="9"/>
        <v>0</v>
      </c>
      <c r="K28" s="47">
        <f t="shared" si="9"/>
        <v>0</v>
      </c>
      <c r="L28" s="47">
        <f t="shared" si="9"/>
        <v>0</v>
      </c>
      <c r="M28" s="47">
        <f t="shared" si="9"/>
        <v>0</v>
      </c>
      <c r="N28" s="47">
        <f t="shared" si="9"/>
        <v>0</v>
      </c>
      <c r="O28" s="47">
        <f t="shared" si="9"/>
        <v>0</v>
      </c>
      <c r="P28" s="47">
        <f t="shared" si="9"/>
        <v>0</v>
      </c>
      <c r="Q28" s="47">
        <f t="shared" si="9"/>
        <v>0</v>
      </c>
      <c r="R28" s="43">
        <f>SUM(F28:Q28)</f>
        <v>78005649.140000001</v>
      </c>
    </row>
    <row r="29" spans="3:18" ht="18" customHeight="1" x14ac:dyDescent="0.25">
      <c r="C29" s="4" t="s">
        <v>18</v>
      </c>
      <c r="D29" s="48">
        <v>28915600</v>
      </c>
      <c r="E29" s="48"/>
      <c r="F29" s="20">
        <f>+'P3 Ejecucion '!D28</f>
        <v>711375.2</v>
      </c>
      <c r="G29" s="20">
        <f>+'P3 Ejecucion '!E28</f>
        <v>1412343.03</v>
      </c>
      <c r="H29" s="20">
        <f>+'P3 Ejecucion '!F28</f>
        <v>1685522.46</v>
      </c>
      <c r="I29" s="20">
        <f>+'P3 Ejecucion '!G28</f>
        <v>1075303.32</v>
      </c>
      <c r="J29" s="20">
        <f>+'P3 Ejecucion '!H28</f>
        <v>0</v>
      </c>
      <c r="K29" s="20">
        <f>+'P3 Ejecucion '!I28</f>
        <v>0</v>
      </c>
      <c r="L29" s="20">
        <f>+'P3 Ejecucion '!J28</f>
        <v>0</v>
      </c>
      <c r="M29" s="20">
        <f>+'P3 Ejecucion '!K28</f>
        <v>0</v>
      </c>
      <c r="N29" s="20">
        <f>+'P3 Ejecucion '!L28</f>
        <v>0</v>
      </c>
      <c r="O29" s="20">
        <f>+'P3 Ejecucion '!M28</f>
        <v>0</v>
      </c>
      <c r="P29" s="20">
        <f>+'P3 Ejecucion '!N28</f>
        <v>0</v>
      </c>
      <c r="Q29" s="20">
        <f>+'P3 Ejecucion '!O28</f>
        <v>0</v>
      </c>
      <c r="R29" s="41">
        <f>SUM(F29:Q29)</f>
        <v>4884544.01</v>
      </c>
    </row>
    <row r="30" spans="3:18" ht="18" customHeight="1" x14ac:dyDescent="0.25">
      <c r="C30" s="4" t="s">
        <v>19</v>
      </c>
      <c r="D30" s="48">
        <v>4263480</v>
      </c>
      <c r="E30" s="48"/>
      <c r="F30" s="20">
        <f>+'P3 Ejecucion '!D29</f>
        <v>0</v>
      </c>
      <c r="G30" s="20">
        <f>+'P3 Ejecucion '!E29</f>
        <v>657850</v>
      </c>
      <c r="H30" s="20">
        <f>+'P3 Ejecucion '!F29</f>
        <v>0</v>
      </c>
      <c r="I30" s="20">
        <f>+'P3 Ejecucion '!G29</f>
        <v>0</v>
      </c>
      <c r="J30" s="20">
        <f>+'P3 Ejecucion '!H29</f>
        <v>0</v>
      </c>
      <c r="K30" s="20">
        <f>+'P3 Ejecucion '!I29</f>
        <v>0</v>
      </c>
      <c r="L30" s="20">
        <f>+'P3 Ejecucion '!J29</f>
        <v>0</v>
      </c>
      <c r="M30" s="20">
        <f>+'P3 Ejecucion '!K29</f>
        <v>0</v>
      </c>
      <c r="N30" s="20">
        <f>+'P3 Ejecucion '!L29</f>
        <v>0</v>
      </c>
      <c r="O30" s="20">
        <f>+'P3 Ejecucion '!M29</f>
        <v>0</v>
      </c>
      <c r="P30" s="20">
        <f>+'P3 Ejecucion '!N29</f>
        <v>0</v>
      </c>
      <c r="Q30" s="20">
        <f>+'P3 Ejecucion '!O29</f>
        <v>0</v>
      </c>
      <c r="R30" s="41">
        <f t="shared" ref="R30:R36" si="10">SUM(F30:Q30)</f>
        <v>657850</v>
      </c>
    </row>
    <row r="31" spans="3:18" ht="18" customHeight="1" x14ac:dyDescent="0.25">
      <c r="C31" s="4" t="s">
        <v>20</v>
      </c>
      <c r="D31" s="48">
        <v>8831340</v>
      </c>
      <c r="E31" s="48"/>
      <c r="F31" s="20">
        <f>+'P3 Ejecucion '!D30</f>
        <v>27601.38</v>
      </c>
      <c r="G31" s="20">
        <f>+'P3 Ejecucion '!E30</f>
        <v>236000</v>
      </c>
      <c r="H31" s="20">
        <f>+'P3 Ejecucion '!F30</f>
        <v>286681</v>
      </c>
      <c r="I31" s="20">
        <f>+'P3 Ejecucion '!G30</f>
        <v>929123.25</v>
      </c>
      <c r="J31" s="20">
        <f>+'P3 Ejecucion '!H30</f>
        <v>0</v>
      </c>
      <c r="K31" s="20">
        <f>+'P3 Ejecucion '!I30</f>
        <v>0</v>
      </c>
      <c r="L31" s="20">
        <f>+'P3 Ejecucion '!J30</f>
        <v>0</v>
      </c>
      <c r="M31" s="20">
        <f>+'P3 Ejecucion '!K30</f>
        <v>0</v>
      </c>
      <c r="N31" s="20">
        <f>+'P3 Ejecucion '!L30</f>
        <v>0</v>
      </c>
      <c r="O31" s="20">
        <f>+'P3 Ejecucion '!M30</f>
        <v>0</v>
      </c>
      <c r="P31" s="20">
        <f>+'P3 Ejecucion '!N30</f>
        <v>0</v>
      </c>
      <c r="Q31" s="20">
        <f>+'P3 Ejecucion '!O30</f>
        <v>0</v>
      </c>
      <c r="R31" s="41">
        <f>SUM(F31:Q31)</f>
        <v>1479405.63</v>
      </c>
    </row>
    <row r="32" spans="3:18" ht="18" customHeight="1" x14ac:dyDescent="0.25">
      <c r="C32" s="4" t="s">
        <v>21</v>
      </c>
      <c r="D32" s="48">
        <v>94659340</v>
      </c>
      <c r="E32" s="41"/>
      <c r="F32" s="20">
        <f>+'P3 Ejecucion '!D31</f>
        <v>1180144</v>
      </c>
      <c r="G32" s="20">
        <f>+'P3 Ejecucion '!E31</f>
        <v>14565430.439999999</v>
      </c>
      <c r="H32" s="20">
        <f>+'P3 Ejecucion '!F31</f>
        <v>4168624</v>
      </c>
      <c r="I32" s="20">
        <f>+'P3 Ejecucion '!G31</f>
        <v>9979335.2599999998</v>
      </c>
      <c r="J32" s="20">
        <f>+'P3 Ejecucion '!H31</f>
        <v>0</v>
      </c>
      <c r="K32" s="20">
        <f>+'P3 Ejecucion '!I31</f>
        <v>0</v>
      </c>
      <c r="L32" s="20">
        <f>+'P3 Ejecucion '!J31</f>
        <v>0</v>
      </c>
      <c r="M32" s="20">
        <f>+'P3 Ejecucion '!K31</f>
        <v>0</v>
      </c>
      <c r="N32" s="20">
        <f>+'P3 Ejecucion '!L31</f>
        <v>0</v>
      </c>
      <c r="O32" s="20">
        <f>+'P3 Ejecucion '!M31</f>
        <v>0</v>
      </c>
      <c r="P32" s="20">
        <f>+'P3 Ejecucion '!N31</f>
        <v>0</v>
      </c>
      <c r="Q32" s="20">
        <f>+'P3 Ejecucion '!O31</f>
        <v>0</v>
      </c>
      <c r="R32" s="41">
        <f>SUM(F32:Q32)</f>
        <v>29893533.699999996</v>
      </c>
    </row>
    <row r="33" spans="3:18" ht="18" customHeight="1" x14ac:dyDescent="0.25">
      <c r="C33" s="4" t="s">
        <v>22</v>
      </c>
      <c r="D33" s="48">
        <v>2355480</v>
      </c>
      <c r="E33" s="48"/>
      <c r="F33" s="20">
        <f>+'P3 Ejecucion '!D32</f>
        <v>0</v>
      </c>
      <c r="G33" s="20">
        <f>+'P3 Ejecucion '!E32</f>
        <v>0</v>
      </c>
      <c r="H33" s="20">
        <f>+'P3 Ejecucion '!F32</f>
        <v>0</v>
      </c>
      <c r="I33" s="20">
        <f>+'P3 Ejecucion '!G32</f>
        <v>0</v>
      </c>
      <c r="J33" s="20">
        <f>+'P3 Ejecucion '!H32</f>
        <v>0</v>
      </c>
      <c r="K33" s="20">
        <f>+'P3 Ejecucion '!I32</f>
        <v>0</v>
      </c>
      <c r="L33" s="20">
        <f>+'P3 Ejecucion '!J32</f>
        <v>0</v>
      </c>
      <c r="M33" s="20">
        <f>+'P3 Ejecucion '!K32</f>
        <v>0</v>
      </c>
      <c r="N33" s="20">
        <f>+'P3 Ejecucion '!L32</f>
        <v>0</v>
      </c>
      <c r="O33" s="20">
        <f>+'P3 Ejecucion '!M32</f>
        <v>0</v>
      </c>
      <c r="P33" s="20">
        <f>+'P3 Ejecucion '!N32</f>
        <v>0</v>
      </c>
      <c r="Q33" s="20">
        <f>+'P3 Ejecucion '!O32</f>
        <v>0</v>
      </c>
      <c r="R33" s="41">
        <f t="shared" si="10"/>
        <v>0</v>
      </c>
    </row>
    <row r="34" spans="3:18" ht="18" customHeight="1" x14ac:dyDescent="0.25">
      <c r="C34" s="4" t="s">
        <v>23</v>
      </c>
      <c r="D34" s="48">
        <v>3970260</v>
      </c>
      <c r="E34" s="48"/>
      <c r="F34" s="20">
        <f>+'P3 Ejecucion '!D33</f>
        <v>0</v>
      </c>
      <c r="G34" s="20">
        <f>+'P3 Ejecucion '!E33</f>
        <v>11363.4</v>
      </c>
      <c r="H34" s="20">
        <f>+'P3 Ejecucion '!F33</f>
        <v>83780</v>
      </c>
      <c r="I34" s="20">
        <f>+'P3 Ejecucion '!G33</f>
        <v>37960.6</v>
      </c>
      <c r="J34" s="20">
        <f>+'P3 Ejecucion '!H33</f>
        <v>0</v>
      </c>
      <c r="K34" s="20">
        <f>+'P3 Ejecucion '!I33</f>
        <v>0</v>
      </c>
      <c r="L34" s="20">
        <f>+'P3 Ejecucion '!J33</f>
        <v>0</v>
      </c>
      <c r="M34" s="20">
        <f>+'P3 Ejecucion '!K33</f>
        <v>0</v>
      </c>
      <c r="N34" s="20">
        <f>+'P3 Ejecucion '!L33</f>
        <v>0</v>
      </c>
      <c r="O34" s="20">
        <f>+'P3 Ejecucion '!M33</f>
        <v>0</v>
      </c>
      <c r="P34" s="20">
        <f>+'P3 Ejecucion '!N33</f>
        <v>0</v>
      </c>
      <c r="Q34" s="20">
        <f>+'P3 Ejecucion '!O33</f>
        <v>0</v>
      </c>
      <c r="R34" s="41">
        <f t="shared" si="10"/>
        <v>133104</v>
      </c>
    </row>
    <row r="35" spans="3:18" ht="18" customHeight="1" x14ac:dyDescent="0.25">
      <c r="C35" s="4" t="s">
        <v>24</v>
      </c>
      <c r="D35" s="48">
        <v>67884035</v>
      </c>
      <c r="E35" s="48"/>
      <c r="F35" s="20">
        <f>+'P3 Ejecucion '!D34</f>
        <v>1253808.1000000001</v>
      </c>
      <c r="G35" s="20">
        <f>+'P3 Ejecucion '!E34</f>
        <v>3517200.26</v>
      </c>
      <c r="H35" s="20">
        <f>+'P3 Ejecucion '!F34</f>
        <v>4414328.0999999996</v>
      </c>
      <c r="I35" s="20">
        <f>+'P3 Ejecucion '!G34</f>
        <v>4354494.2600000007</v>
      </c>
      <c r="J35" s="20">
        <f>+'P3 Ejecucion '!H34</f>
        <v>0</v>
      </c>
      <c r="K35" s="20">
        <f>+'P3 Ejecucion '!I34</f>
        <v>0</v>
      </c>
      <c r="L35" s="20">
        <f>+'P3 Ejecucion '!J34</f>
        <v>0</v>
      </c>
      <c r="M35" s="20">
        <f>+'P3 Ejecucion '!K34</f>
        <v>0</v>
      </c>
      <c r="N35" s="20">
        <f>+'P3 Ejecucion '!L34</f>
        <v>0</v>
      </c>
      <c r="O35" s="20">
        <f>+'P3 Ejecucion '!M34</f>
        <v>0</v>
      </c>
      <c r="P35" s="20">
        <f>+'P3 Ejecucion '!N34</f>
        <v>0</v>
      </c>
      <c r="Q35" s="20">
        <f>+'P3 Ejecucion '!O34</f>
        <v>0</v>
      </c>
      <c r="R35" s="41">
        <f t="shared" si="10"/>
        <v>13539830.719999999</v>
      </c>
    </row>
    <row r="36" spans="3:18" ht="18" customHeight="1" x14ac:dyDescent="0.25">
      <c r="C36" s="4" t="s">
        <v>25</v>
      </c>
      <c r="D36" s="48">
        <v>0</v>
      </c>
      <c r="E36" s="48"/>
      <c r="F36" s="20">
        <f>+'P3 Ejecucion '!D35</f>
        <v>0</v>
      </c>
      <c r="G36" s="20">
        <f>+'P3 Ejecucion '!E35</f>
        <v>0</v>
      </c>
      <c r="H36" s="20">
        <f>+'P3 Ejecucion '!F35</f>
        <v>0</v>
      </c>
      <c r="I36" s="20">
        <f>+'P3 Ejecucion '!G35</f>
        <v>0</v>
      </c>
      <c r="J36" s="20">
        <f>+'P3 Ejecucion '!H35</f>
        <v>0</v>
      </c>
      <c r="K36" s="20">
        <f>+'P3 Ejecucion '!I35</f>
        <v>0</v>
      </c>
      <c r="L36" s="20">
        <f>+'P3 Ejecucion '!J35</f>
        <v>0</v>
      </c>
      <c r="M36" s="20">
        <f>+'P3 Ejecucion '!K35</f>
        <v>0</v>
      </c>
      <c r="N36" s="20">
        <f>+'P3 Ejecucion '!L35</f>
        <v>0</v>
      </c>
      <c r="O36" s="20">
        <f>+'P3 Ejecucion '!M35</f>
        <v>0</v>
      </c>
      <c r="P36" s="20">
        <f>+'P3 Ejecucion '!N35</f>
        <v>0</v>
      </c>
      <c r="Q36" s="20">
        <f>+'P3 Ejecucion '!O35</f>
        <v>0</v>
      </c>
      <c r="R36" s="41">
        <f t="shared" si="10"/>
        <v>0</v>
      </c>
    </row>
    <row r="37" spans="3:18" ht="18" customHeight="1" x14ac:dyDescent="0.25">
      <c r="C37" s="4" t="s">
        <v>26</v>
      </c>
      <c r="D37" s="48">
        <v>100884700</v>
      </c>
      <c r="E37" s="48"/>
      <c r="F37" s="20">
        <f>+'P3 Ejecucion '!D36</f>
        <v>1902373.2499999995</v>
      </c>
      <c r="G37" s="20">
        <f>+'P3 Ejecucion '!E36</f>
        <v>7827900.8599999994</v>
      </c>
      <c r="H37" s="20">
        <f>+'P3 Ejecucion '!F36</f>
        <v>4745694.04</v>
      </c>
      <c r="I37" s="20">
        <f>+'P3 Ejecucion '!G36</f>
        <v>12941412.930000002</v>
      </c>
      <c r="J37" s="20">
        <f>+'P3 Ejecucion '!H36</f>
        <v>0</v>
      </c>
      <c r="K37" s="20">
        <f>+'P3 Ejecucion '!I36</f>
        <v>0</v>
      </c>
      <c r="L37" s="20">
        <f>+'P3 Ejecucion '!J36</f>
        <v>0</v>
      </c>
      <c r="M37" s="20">
        <f>+'P3 Ejecucion '!K36</f>
        <v>0</v>
      </c>
      <c r="N37" s="20">
        <f>+'P3 Ejecucion '!L36</f>
        <v>0</v>
      </c>
      <c r="O37" s="20">
        <f>+'P3 Ejecucion '!M36</f>
        <v>0</v>
      </c>
      <c r="P37" s="20">
        <f>+'P3 Ejecucion '!N36</f>
        <v>0</v>
      </c>
      <c r="Q37" s="20">
        <f>+'P3 Ejecucion '!O36</f>
        <v>0</v>
      </c>
      <c r="R37" s="41">
        <f>SUM(F37:Q37)</f>
        <v>27417381.079999998</v>
      </c>
    </row>
    <row r="38" spans="3:18" ht="18" customHeight="1" x14ac:dyDescent="0.25">
      <c r="C38" s="2" t="s">
        <v>27</v>
      </c>
      <c r="D38" s="47">
        <f>SUM(D39:D45)</f>
        <v>0</v>
      </c>
      <c r="E38" s="40">
        <f>SUM(E39:E46)</f>
        <v>0</v>
      </c>
      <c r="F38" s="40">
        <f t="shared" ref="F38:K38" si="11">SUM(F39:F47)</f>
        <v>0</v>
      </c>
      <c r="G38" s="40">
        <f t="shared" si="11"/>
        <v>0</v>
      </c>
      <c r="H38" s="40">
        <f>SUM(H39:H47)</f>
        <v>0</v>
      </c>
      <c r="I38" s="40">
        <f t="shared" si="11"/>
        <v>0</v>
      </c>
      <c r="J38" s="40">
        <f t="shared" si="11"/>
        <v>0</v>
      </c>
      <c r="K38" s="40">
        <f t="shared" si="11"/>
        <v>0</v>
      </c>
      <c r="L38" s="40">
        <f t="shared" ref="L38" si="12">SUM(L39:L46)</f>
        <v>0</v>
      </c>
      <c r="M38" s="40">
        <f>SUM(M39:M46)</f>
        <v>0</v>
      </c>
      <c r="N38" s="40">
        <f>SUM(N39:N46)</f>
        <v>0</v>
      </c>
      <c r="O38" s="40">
        <f>SUM(O39:O46)</f>
        <v>0</v>
      </c>
      <c r="P38" s="40">
        <f>SUM(P39:P46)</f>
        <v>0</v>
      </c>
      <c r="Q38" s="40">
        <f>SUM(Q39:Q46)</f>
        <v>0</v>
      </c>
      <c r="R38" s="41">
        <f t="shared" ref="R38:R53" si="13">SUM(F38:Q38)</f>
        <v>0</v>
      </c>
    </row>
    <row r="39" spans="3:18" ht="18" customHeight="1" x14ac:dyDescent="0.25">
      <c r="C39" s="4" t="s">
        <v>28</v>
      </c>
      <c r="D39" s="48">
        <v>0</v>
      </c>
      <c r="E39" s="48">
        <v>0</v>
      </c>
      <c r="F39" s="20">
        <f>+'P3 Ejecucion '!D38</f>
        <v>0</v>
      </c>
      <c r="G39" s="20">
        <f>+'P3 Ejecucion '!E38</f>
        <v>0</v>
      </c>
      <c r="H39" s="20">
        <f>+'P3 Ejecucion '!F38</f>
        <v>0</v>
      </c>
      <c r="I39" s="20">
        <f>+'P3 Ejecucion '!G38</f>
        <v>0</v>
      </c>
      <c r="J39" s="20">
        <f>+'P3 Ejecucion '!H38</f>
        <v>0</v>
      </c>
      <c r="K39" s="20">
        <f>+'P3 Ejecucion '!I38</f>
        <v>0</v>
      </c>
      <c r="L39" s="20">
        <f>+'P3 Ejecucion '!J38</f>
        <v>0</v>
      </c>
      <c r="M39" s="20">
        <f>+'P3 Ejecucion '!K38</f>
        <v>0</v>
      </c>
      <c r="N39" s="20">
        <f>+'P3 Ejecucion '!L38</f>
        <v>0</v>
      </c>
      <c r="O39" s="20">
        <f>+'P3 Ejecucion '!M38</f>
        <v>0</v>
      </c>
      <c r="P39" s="20">
        <f>+'P3 Ejecucion '!N38</f>
        <v>0</v>
      </c>
      <c r="Q39" s="20">
        <f>+'P3 Ejecucion '!O38</f>
        <v>0</v>
      </c>
      <c r="R39" s="41">
        <f t="shared" si="13"/>
        <v>0</v>
      </c>
    </row>
    <row r="40" spans="3:18" ht="18" customHeight="1" x14ac:dyDescent="0.25">
      <c r="C40" s="4" t="s">
        <v>29</v>
      </c>
      <c r="D40" s="48">
        <v>0</v>
      </c>
      <c r="E40" s="48">
        <v>0</v>
      </c>
      <c r="F40" s="20">
        <f>+'P3 Ejecucion '!D39</f>
        <v>0</v>
      </c>
      <c r="G40" s="20">
        <f>+'P3 Ejecucion '!E39</f>
        <v>0</v>
      </c>
      <c r="H40" s="20">
        <f>+'P3 Ejecucion '!F39</f>
        <v>0</v>
      </c>
      <c r="I40" s="20">
        <f>+'P3 Ejecucion '!G39</f>
        <v>0</v>
      </c>
      <c r="J40" s="20">
        <f>+'P3 Ejecucion '!H39</f>
        <v>0</v>
      </c>
      <c r="K40" s="20">
        <f>+'P3 Ejecucion '!I39</f>
        <v>0</v>
      </c>
      <c r="L40" s="20">
        <f>+'P3 Ejecucion '!J39</f>
        <v>0</v>
      </c>
      <c r="M40" s="20">
        <f>+'P3 Ejecucion '!K39</f>
        <v>0</v>
      </c>
      <c r="N40" s="20">
        <f>+'P3 Ejecucion '!L39</f>
        <v>0</v>
      </c>
      <c r="O40" s="20">
        <f>+'P3 Ejecucion '!M39</f>
        <v>0</v>
      </c>
      <c r="P40" s="20">
        <f>+'P3 Ejecucion '!N39</f>
        <v>0</v>
      </c>
      <c r="Q40" s="20">
        <f>+'P3 Ejecucion '!O39</f>
        <v>0</v>
      </c>
      <c r="R40" s="41">
        <f t="shared" si="13"/>
        <v>0</v>
      </c>
    </row>
    <row r="41" spans="3:18" ht="18" customHeight="1" x14ac:dyDescent="0.25">
      <c r="C41" s="4" t="s">
        <v>30</v>
      </c>
      <c r="D41" s="48">
        <v>0</v>
      </c>
      <c r="E41" s="48">
        <v>0</v>
      </c>
      <c r="F41" s="20">
        <f>+'P3 Ejecucion '!D40</f>
        <v>0</v>
      </c>
      <c r="G41" s="20">
        <f>+'P3 Ejecucion '!E40</f>
        <v>0</v>
      </c>
      <c r="H41" s="20">
        <f>+'P3 Ejecucion '!F40</f>
        <v>0</v>
      </c>
      <c r="I41" s="20">
        <f>+'P3 Ejecucion '!G40</f>
        <v>0</v>
      </c>
      <c r="J41" s="20">
        <f>+'P3 Ejecucion '!H40</f>
        <v>0</v>
      </c>
      <c r="K41" s="20">
        <f>+'P3 Ejecucion '!I40</f>
        <v>0</v>
      </c>
      <c r="L41" s="20">
        <f>+'P3 Ejecucion '!J40</f>
        <v>0</v>
      </c>
      <c r="M41" s="20">
        <f>+'P3 Ejecucion '!K40</f>
        <v>0</v>
      </c>
      <c r="N41" s="20">
        <f>+'P3 Ejecucion '!L40</f>
        <v>0</v>
      </c>
      <c r="O41" s="20">
        <f>+'P3 Ejecucion '!M40</f>
        <v>0</v>
      </c>
      <c r="P41" s="20">
        <f>+'P3 Ejecucion '!N40</f>
        <v>0</v>
      </c>
      <c r="Q41" s="20">
        <f>+'P3 Ejecucion '!O40</f>
        <v>0</v>
      </c>
      <c r="R41" s="41">
        <f t="shared" si="13"/>
        <v>0</v>
      </c>
    </row>
    <row r="42" spans="3:18" ht="18" customHeight="1" x14ac:dyDescent="0.25">
      <c r="C42" s="4" t="s">
        <v>31</v>
      </c>
      <c r="D42" s="48">
        <v>0</v>
      </c>
      <c r="E42" s="48">
        <v>0</v>
      </c>
      <c r="F42" s="20">
        <f>+'P3 Ejecucion '!D41</f>
        <v>0</v>
      </c>
      <c r="G42" s="20">
        <f>+'P3 Ejecucion '!E41</f>
        <v>0</v>
      </c>
      <c r="H42" s="20">
        <f>+'P3 Ejecucion '!F41</f>
        <v>0</v>
      </c>
      <c r="I42" s="20">
        <f>+'P3 Ejecucion '!G41</f>
        <v>0</v>
      </c>
      <c r="J42" s="20">
        <f>+'P3 Ejecucion '!H41</f>
        <v>0</v>
      </c>
      <c r="K42" s="20">
        <f>+'P3 Ejecucion '!I41</f>
        <v>0</v>
      </c>
      <c r="L42" s="20">
        <f>+'P3 Ejecucion '!J41</f>
        <v>0</v>
      </c>
      <c r="M42" s="20">
        <f>+'P3 Ejecucion '!K41</f>
        <v>0</v>
      </c>
      <c r="N42" s="20">
        <f>+'P3 Ejecucion '!L41</f>
        <v>0</v>
      </c>
      <c r="O42" s="20">
        <f>+'P3 Ejecucion '!M41</f>
        <v>0</v>
      </c>
      <c r="P42" s="20">
        <f>+'P3 Ejecucion '!N41</f>
        <v>0</v>
      </c>
      <c r="Q42" s="20">
        <f>+'P3 Ejecucion '!O41</f>
        <v>0</v>
      </c>
      <c r="R42" s="41">
        <f t="shared" si="13"/>
        <v>0</v>
      </c>
    </row>
    <row r="43" spans="3:18" ht="18" customHeight="1" x14ac:dyDescent="0.25">
      <c r="C43" s="4" t="s">
        <v>32</v>
      </c>
      <c r="D43" s="48">
        <v>0</v>
      </c>
      <c r="E43" s="48">
        <v>0</v>
      </c>
      <c r="F43" s="20">
        <f>+'P3 Ejecucion '!D42</f>
        <v>0</v>
      </c>
      <c r="G43" s="20">
        <f>+'P3 Ejecucion '!E42</f>
        <v>0</v>
      </c>
      <c r="H43" s="20">
        <f>+'P3 Ejecucion '!F42</f>
        <v>0</v>
      </c>
      <c r="I43" s="20">
        <f>+'P3 Ejecucion '!G42</f>
        <v>0</v>
      </c>
      <c r="J43" s="20">
        <f>+'P3 Ejecucion '!H42</f>
        <v>0</v>
      </c>
      <c r="K43" s="20">
        <f>+'P3 Ejecucion '!I42</f>
        <v>0</v>
      </c>
      <c r="L43" s="20">
        <f>+'P3 Ejecucion '!J42</f>
        <v>0</v>
      </c>
      <c r="M43" s="20">
        <f>+'P3 Ejecucion '!K42</f>
        <v>0</v>
      </c>
      <c r="N43" s="20">
        <f>+'P3 Ejecucion '!L42</f>
        <v>0</v>
      </c>
      <c r="O43" s="20">
        <f>+'P3 Ejecucion '!M42</f>
        <v>0</v>
      </c>
      <c r="P43" s="20">
        <f>+'P3 Ejecucion '!N42</f>
        <v>0</v>
      </c>
      <c r="Q43" s="20">
        <f>+'P3 Ejecucion '!O42</f>
        <v>0</v>
      </c>
      <c r="R43" s="41">
        <f t="shared" si="13"/>
        <v>0</v>
      </c>
    </row>
    <row r="44" spans="3:18" ht="18" customHeight="1" x14ac:dyDescent="0.25">
      <c r="C44" s="4" t="s">
        <v>33</v>
      </c>
      <c r="D44" s="48">
        <v>0</v>
      </c>
      <c r="E44" s="48">
        <v>0</v>
      </c>
      <c r="F44" s="20">
        <f>+'P3 Ejecucion '!D43</f>
        <v>0</v>
      </c>
      <c r="G44" s="20">
        <f>+'P3 Ejecucion '!E43</f>
        <v>0</v>
      </c>
      <c r="H44" s="20">
        <f>+'P3 Ejecucion '!F43</f>
        <v>0</v>
      </c>
      <c r="I44" s="20">
        <f>+'P3 Ejecucion '!G43</f>
        <v>0</v>
      </c>
      <c r="J44" s="20">
        <f>+'P3 Ejecucion '!H43</f>
        <v>0</v>
      </c>
      <c r="K44" s="20">
        <f>+'P3 Ejecucion '!I43</f>
        <v>0</v>
      </c>
      <c r="L44" s="20">
        <f>+'P3 Ejecucion '!J43</f>
        <v>0</v>
      </c>
      <c r="M44" s="20">
        <f>+'P3 Ejecucion '!K43</f>
        <v>0</v>
      </c>
      <c r="N44" s="20">
        <f>+'P3 Ejecucion '!L43</f>
        <v>0</v>
      </c>
      <c r="O44" s="20">
        <f>+'P3 Ejecucion '!M43</f>
        <v>0</v>
      </c>
      <c r="P44" s="20">
        <f>+'P3 Ejecucion '!N43</f>
        <v>0</v>
      </c>
      <c r="Q44" s="20">
        <f>+'P3 Ejecucion '!O43</f>
        <v>0</v>
      </c>
      <c r="R44" s="41">
        <f t="shared" si="13"/>
        <v>0</v>
      </c>
    </row>
    <row r="45" spans="3:18" ht="18" customHeight="1" x14ac:dyDescent="0.25">
      <c r="C45" s="4" t="s">
        <v>34</v>
      </c>
      <c r="D45" s="48">
        <v>0</v>
      </c>
      <c r="E45" s="48">
        <v>0</v>
      </c>
      <c r="F45" s="20">
        <f>+'P3 Ejecucion '!D44</f>
        <v>0</v>
      </c>
      <c r="G45" s="20">
        <f>+'P3 Ejecucion '!E44</f>
        <v>0</v>
      </c>
      <c r="H45" s="20">
        <f>+'P3 Ejecucion '!F44</f>
        <v>0</v>
      </c>
      <c r="I45" s="20">
        <f>+'P3 Ejecucion '!G44</f>
        <v>0</v>
      </c>
      <c r="J45" s="20">
        <f>+'P3 Ejecucion '!H44</f>
        <v>0</v>
      </c>
      <c r="K45" s="20">
        <f>+'P3 Ejecucion '!I44</f>
        <v>0</v>
      </c>
      <c r="L45" s="20">
        <f>+'P3 Ejecucion '!J44</f>
        <v>0</v>
      </c>
      <c r="M45" s="20">
        <f>+'P3 Ejecucion '!K44</f>
        <v>0</v>
      </c>
      <c r="N45" s="20">
        <f>+'P3 Ejecucion '!L44</f>
        <v>0</v>
      </c>
      <c r="O45" s="20">
        <f>+'P3 Ejecucion '!M44</f>
        <v>0</v>
      </c>
      <c r="P45" s="20">
        <f>+'P3 Ejecucion '!N44</f>
        <v>0</v>
      </c>
      <c r="Q45" s="20">
        <f>+'P3 Ejecucion '!O44</f>
        <v>0</v>
      </c>
      <c r="R45" s="41">
        <f t="shared" si="13"/>
        <v>0</v>
      </c>
    </row>
    <row r="46" spans="3:18" ht="18" customHeight="1" x14ac:dyDescent="0.25">
      <c r="C46" s="4" t="s">
        <v>35</v>
      </c>
      <c r="D46" s="48">
        <v>0</v>
      </c>
      <c r="E46" s="48">
        <v>0</v>
      </c>
      <c r="F46" s="20">
        <f>+'P3 Ejecucion '!D45</f>
        <v>0</v>
      </c>
      <c r="G46" s="20">
        <f>+'P3 Ejecucion '!E45</f>
        <v>0</v>
      </c>
      <c r="H46" s="20">
        <f>+'P3 Ejecucion '!F45</f>
        <v>0</v>
      </c>
      <c r="I46" s="20">
        <f>+'P3 Ejecucion '!G45</f>
        <v>0</v>
      </c>
      <c r="J46" s="20">
        <f>+'P3 Ejecucion '!H45</f>
        <v>0</v>
      </c>
      <c r="K46" s="20">
        <f>+'P3 Ejecucion '!I45</f>
        <v>0</v>
      </c>
      <c r="L46" s="20">
        <f>+'P3 Ejecucion '!J45</f>
        <v>0</v>
      </c>
      <c r="M46" s="20">
        <f>+'P3 Ejecucion '!K45</f>
        <v>0</v>
      </c>
      <c r="N46" s="20">
        <f>+'P3 Ejecucion '!L45</f>
        <v>0</v>
      </c>
      <c r="O46" s="20">
        <f>+'P3 Ejecucion '!M45</f>
        <v>0</v>
      </c>
      <c r="P46" s="20">
        <f>+'P3 Ejecucion '!N45</f>
        <v>0</v>
      </c>
      <c r="Q46" s="20">
        <f>+'P3 Ejecucion '!O45</f>
        <v>0</v>
      </c>
      <c r="R46" s="41">
        <f t="shared" si="13"/>
        <v>0</v>
      </c>
    </row>
    <row r="47" spans="3:18" ht="18" customHeight="1" x14ac:dyDescent="0.25">
      <c r="C47" s="2" t="s">
        <v>36</v>
      </c>
      <c r="D47" s="40">
        <f>SUM(D48:D53)</f>
        <v>0</v>
      </c>
      <c r="E47" s="40">
        <f t="shared" ref="E47" si="14">SUM(E48:E53)</f>
        <v>0</v>
      </c>
      <c r="F47" s="40">
        <f>SUM(F48:F53)</f>
        <v>0</v>
      </c>
      <c r="G47" s="40">
        <f t="shared" ref="G47:K47" si="15">SUM(G48:G53)</f>
        <v>0</v>
      </c>
      <c r="H47" s="40">
        <f t="shared" si="15"/>
        <v>0</v>
      </c>
      <c r="I47" s="40">
        <f t="shared" si="15"/>
        <v>0</v>
      </c>
      <c r="J47" s="40">
        <f t="shared" si="15"/>
        <v>0</v>
      </c>
      <c r="K47" s="40">
        <f t="shared" si="15"/>
        <v>0</v>
      </c>
      <c r="L47" s="40">
        <f t="shared" ref="L47:Q47" si="16">SUM(L48:L53)</f>
        <v>0</v>
      </c>
      <c r="M47" s="40">
        <f t="shared" si="16"/>
        <v>0</v>
      </c>
      <c r="N47" s="40">
        <f t="shared" si="16"/>
        <v>0</v>
      </c>
      <c r="O47" s="40">
        <f t="shared" si="16"/>
        <v>0</v>
      </c>
      <c r="P47" s="40">
        <f t="shared" si="16"/>
        <v>0</v>
      </c>
      <c r="Q47" s="40">
        <f t="shared" si="16"/>
        <v>0</v>
      </c>
      <c r="R47" s="41">
        <f t="shared" si="13"/>
        <v>0</v>
      </c>
    </row>
    <row r="48" spans="3:18" ht="18" customHeight="1" x14ac:dyDescent="0.25">
      <c r="C48" s="4" t="s">
        <v>37</v>
      </c>
      <c r="D48" s="48">
        <v>0</v>
      </c>
      <c r="E48" s="48">
        <v>0</v>
      </c>
      <c r="F48" s="20">
        <f>+'P3 Ejecucion '!D47</f>
        <v>0</v>
      </c>
      <c r="G48" s="20">
        <f>+'P3 Ejecucion '!E47</f>
        <v>0</v>
      </c>
      <c r="H48" s="20">
        <f>+'P3 Ejecucion '!F47</f>
        <v>0</v>
      </c>
      <c r="I48" s="20">
        <f>+'P3 Ejecucion '!G47</f>
        <v>0</v>
      </c>
      <c r="J48" s="20">
        <f>+'P3 Ejecucion '!H47</f>
        <v>0</v>
      </c>
      <c r="K48" s="20">
        <f>+'P3 Ejecucion '!I47</f>
        <v>0</v>
      </c>
      <c r="L48" s="20">
        <f>+'P3 Ejecucion '!J47</f>
        <v>0</v>
      </c>
      <c r="M48" s="20">
        <f>+'P3 Ejecucion '!K47</f>
        <v>0</v>
      </c>
      <c r="N48" s="20">
        <f>+'P3 Ejecucion '!L47</f>
        <v>0</v>
      </c>
      <c r="O48" s="20">
        <f>+'P3 Ejecucion '!M47</f>
        <v>0</v>
      </c>
      <c r="P48" s="20">
        <f>+'P3 Ejecucion '!N47</f>
        <v>0</v>
      </c>
      <c r="Q48" s="41">
        <v>0</v>
      </c>
      <c r="R48" s="41">
        <f t="shared" si="13"/>
        <v>0</v>
      </c>
    </row>
    <row r="49" spans="3:18" ht="18" customHeight="1" x14ac:dyDescent="0.25">
      <c r="C49" s="4" t="s">
        <v>38</v>
      </c>
      <c r="D49" s="48">
        <v>0</v>
      </c>
      <c r="E49" s="48">
        <v>0</v>
      </c>
      <c r="F49" s="20">
        <f>+'P3 Ejecucion '!D48</f>
        <v>0</v>
      </c>
      <c r="G49" s="20">
        <f>+'P3 Ejecucion '!E48</f>
        <v>0</v>
      </c>
      <c r="H49" s="20">
        <f>+'P3 Ejecucion '!F48</f>
        <v>0</v>
      </c>
      <c r="I49" s="20">
        <f>+'P3 Ejecucion '!G48</f>
        <v>0</v>
      </c>
      <c r="J49" s="20">
        <f>+'P3 Ejecucion '!H48</f>
        <v>0</v>
      </c>
      <c r="K49" s="20">
        <f>+'P3 Ejecucion '!I48</f>
        <v>0</v>
      </c>
      <c r="L49" s="20">
        <f>+'P3 Ejecucion '!J48</f>
        <v>0</v>
      </c>
      <c r="M49" s="20">
        <f>+'P3 Ejecucion '!K48</f>
        <v>0</v>
      </c>
      <c r="N49" s="20">
        <f>+'P3 Ejecucion '!L48</f>
        <v>0</v>
      </c>
      <c r="O49" s="20">
        <f>+'P3 Ejecucion '!M48</f>
        <v>0</v>
      </c>
      <c r="P49" s="20">
        <f>+'P3 Ejecucion '!N48</f>
        <v>0</v>
      </c>
      <c r="Q49" s="41">
        <v>0</v>
      </c>
      <c r="R49" s="41">
        <f t="shared" si="13"/>
        <v>0</v>
      </c>
    </row>
    <row r="50" spans="3:18" ht="18" customHeight="1" x14ac:dyDescent="0.25">
      <c r="C50" s="4" t="s">
        <v>39</v>
      </c>
      <c r="D50" s="48">
        <v>0</v>
      </c>
      <c r="E50" s="48">
        <v>0</v>
      </c>
      <c r="F50" s="20">
        <f>+'P3 Ejecucion '!D49</f>
        <v>0</v>
      </c>
      <c r="G50" s="20">
        <f>+'P3 Ejecucion '!E49</f>
        <v>0</v>
      </c>
      <c r="H50" s="20">
        <f>+'P3 Ejecucion '!F49</f>
        <v>0</v>
      </c>
      <c r="I50" s="20">
        <f>+'P3 Ejecucion '!G49</f>
        <v>0</v>
      </c>
      <c r="J50" s="20">
        <f>+'P3 Ejecucion '!H49</f>
        <v>0</v>
      </c>
      <c r="K50" s="20">
        <f>+'P3 Ejecucion '!I49</f>
        <v>0</v>
      </c>
      <c r="L50" s="20">
        <f>+'P3 Ejecucion '!J49</f>
        <v>0</v>
      </c>
      <c r="M50" s="20">
        <f>+'P3 Ejecucion '!K49</f>
        <v>0</v>
      </c>
      <c r="N50" s="20">
        <f>+'P3 Ejecucion '!L49</f>
        <v>0</v>
      </c>
      <c r="O50" s="20">
        <f>+'P3 Ejecucion '!M49</f>
        <v>0</v>
      </c>
      <c r="P50" s="20">
        <f>+'P3 Ejecucion '!N49</f>
        <v>0</v>
      </c>
      <c r="Q50" s="41">
        <v>0</v>
      </c>
      <c r="R50" s="41">
        <f t="shared" si="13"/>
        <v>0</v>
      </c>
    </row>
    <row r="51" spans="3:18" ht="18" customHeight="1" x14ac:dyDescent="0.25">
      <c r="C51" s="4" t="s">
        <v>40</v>
      </c>
      <c r="D51" s="48">
        <v>0</v>
      </c>
      <c r="E51" s="48">
        <v>0</v>
      </c>
      <c r="F51" s="20">
        <f>+'P3 Ejecucion '!D50</f>
        <v>0</v>
      </c>
      <c r="G51" s="20">
        <f>+'P3 Ejecucion '!E50</f>
        <v>0</v>
      </c>
      <c r="H51" s="20">
        <f>+'P3 Ejecucion '!F50</f>
        <v>0</v>
      </c>
      <c r="I51" s="20">
        <f>+'P3 Ejecucion '!G50</f>
        <v>0</v>
      </c>
      <c r="J51" s="20">
        <f>+'P3 Ejecucion '!H50</f>
        <v>0</v>
      </c>
      <c r="K51" s="20">
        <f>+'P3 Ejecucion '!I50</f>
        <v>0</v>
      </c>
      <c r="L51" s="20">
        <f>+'P3 Ejecucion '!J50</f>
        <v>0</v>
      </c>
      <c r="M51" s="20">
        <f>+'P3 Ejecucion '!K50</f>
        <v>0</v>
      </c>
      <c r="N51" s="20">
        <f>+'P3 Ejecucion '!L50</f>
        <v>0</v>
      </c>
      <c r="O51" s="20">
        <f>+'P3 Ejecucion '!M50</f>
        <v>0</v>
      </c>
      <c r="P51" s="20">
        <f>+'P3 Ejecucion '!N50</f>
        <v>0</v>
      </c>
      <c r="Q51" s="41">
        <v>0</v>
      </c>
      <c r="R51" s="41">
        <f t="shared" si="13"/>
        <v>0</v>
      </c>
    </row>
    <row r="52" spans="3:18" ht="18" customHeight="1" x14ac:dyDescent="0.25">
      <c r="C52" s="4" t="s">
        <v>41</v>
      </c>
      <c r="D52" s="48">
        <v>0</v>
      </c>
      <c r="E52" s="48">
        <v>0</v>
      </c>
      <c r="F52" s="20">
        <f>+'P3 Ejecucion '!D51</f>
        <v>0</v>
      </c>
      <c r="G52" s="20">
        <f>+'P3 Ejecucion '!E51</f>
        <v>0</v>
      </c>
      <c r="H52" s="20">
        <f>+'P3 Ejecucion '!F51</f>
        <v>0</v>
      </c>
      <c r="I52" s="20">
        <f>+'P3 Ejecucion '!G51</f>
        <v>0</v>
      </c>
      <c r="J52" s="20">
        <f>+'P3 Ejecucion '!H51</f>
        <v>0</v>
      </c>
      <c r="K52" s="20">
        <f>+'P3 Ejecucion '!I51</f>
        <v>0</v>
      </c>
      <c r="L52" s="20">
        <f>+'P3 Ejecucion '!J51</f>
        <v>0</v>
      </c>
      <c r="M52" s="20">
        <f>+'P3 Ejecucion '!K51</f>
        <v>0</v>
      </c>
      <c r="N52" s="20">
        <f>+'P3 Ejecucion '!L51</f>
        <v>0</v>
      </c>
      <c r="O52" s="20">
        <f>+'P3 Ejecucion '!M51</f>
        <v>0</v>
      </c>
      <c r="P52" s="20">
        <f>+'P3 Ejecucion '!N51</f>
        <v>0</v>
      </c>
      <c r="Q52" s="41">
        <v>0</v>
      </c>
      <c r="R52" s="41">
        <f t="shared" si="13"/>
        <v>0</v>
      </c>
    </row>
    <row r="53" spans="3:18" ht="18" customHeight="1" x14ac:dyDescent="0.25">
      <c r="C53" s="4" t="s">
        <v>42</v>
      </c>
      <c r="D53" s="48">
        <v>0</v>
      </c>
      <c r="E53" s="48">
        <v>0</v>
      </c>
      <c r="F53" s="20">
        <f>+'P3 Ejecucion '!D52</f>
        <v>0</v>
      </c>
      <c r="G53" s="20">
        <f>+'P3 Ejecucion '!E52</f>
        <v>0</v>
      </c>
      <c r="H53" s="20">
        <f>+'P3 Ejecucion '!F52</f>
        <v>0</v>
      </c>
      <c r="I53" s="20">
        <f>+'P3 Ejecucion '!G52</f>
        <v>0</v>
      </c>
      <c r="J53" s="20">
        <f>+'P3 Ejecucion '!H52</f>
        <v>0</v>
      </c>
      <c r="K53" s="20">
        <f>+'P3 Ejecucion '!I52</f>
        <v>0</v>
      </c>
      <c r="L53" s="20">
        <f>+'P3 Ejecucion '!J52</f>
        <v>0</v>
      </c>
      <c r="M53" s="20">
        <f>+'P3 Ejecucion '!K52</f>
        <v>0</v>
      </c>
      <c r="N53" s="20">
        <f>+'P3 Ejecucion '!L52</f>
        <v>0</v>
      </c>
      <c r="O53" s="20">
        <f>+'P3 Ejecucion '!M52</f>
        <v>0</v>
      </c>
      <c r="P53" s="20">
        <f>+'P3 Ejecucion '!N52</f>
        <v>0</v>
      </c>
      <c r="Q53" s="41">
        <v>0</v>
      </c>
      <c r="R53" s="41">
        <f t="shared" si="13"/>
        <v>0</v>
      </c>
    </row>
    <row r="54" spans="3:18" ht="18" customHeight="1" x14ac:dyDescent="0.25">
      <c r="C54" s="2" t="s">
        <v>43</v>
      </c>
      <c r="D54" s="47">
        <f>SUM(D55:D63)</f>
        <v>83192562</v>
      </c>
      <c r="E54" s="47">
        <f t="shared" ref="E54:Q54" si="17">SUM(E55:E63)</f>
        <v>0</v>
      </c>
      <c r="F54" s="47">
        <f t="shared" si="17"/>
        <v>11448800</v>
      </c>
      <c r="G54" s="47">
        <f t="shared" si="17"/>
        <v>8168060.4199999999</v>
      </c>
      <c r="H54" s="47">
        <f t="shared" si="17"/>
        <v>4011157.77</v>
      </c>
      <c r="I54" s="47">
        <f t="shared" si="17"/>
        <v>15110420.66</v>
      </c>
      <c r="J54" s="47">
        <f t="shared" si="17"/>
        <v>0</v>
      </c>
      <c r="K54" s="47">
        <f t="shared" si="17"/>
        <v>0</v>
      </c>
      <c r="L54" s="47">
        <f t="shared" si="17"/>
        <v>0</v>
      </c>
      <c r="M54" s="47">
        <f t="shared" si="17"/>
        <v>0</v>
      </c>
      <c r="N54" s="47">
        <f t="shared" si="17"/>
        <v>0</v>
      </c>
      <c r="O54" s="47">
        <f t="shared" si="17"/>
        <v>0</v>
      </c>
      <c r="P54" s="47">
        <f t="shared" si="17"/>
        <v>0</v>
      </c>
      <c r="Q54" s="47">
        <f t="shared" si="17"/>
        <v>0</v>
      </c>
      <c r="R54" s="43">
        <f>SUM(F54:Q54)</f>
        <v>38738438.850000001</v>
      </c>
    </row>
    <row r="55" spans="3:18" ht="18" customHeight="1" x14ac:dyDescent="0.25">
      <c r="C55" s="4" t="s">
        <v>44</v>
      </c>
      <c r="D55" s="48">
        <v>6219000</v>
      </c>
      <c r="E55" s="48"/>
      <c r="F55" s="20">
        <f>+'P3 Ejecucion '!D54</f>
        <v>112100</v>
      </c>
      <c r="G55" s="20">
        <f>+'P3 Ejecucion '!E54</f>
        <v>1023682.45</v>
      </c>
      <c r="H55" s="20">
        <f>+'P3 Ejecucion '!F54</f>
        <v>283702.14</v>
      </c>
      <c r="I55" s="20">
        <f>+'P3 Ejecucion '!G54</f>
        <v>436836</v>
      </c>
      <c r="J55" s="20">
        <f>+'P3 Ejecucion '!H54</f>
        <v>0</v>
      </c>
      <c r="K55" s="20">
        <f>+'P3 Ejecucion '!I54</f>
        <v>0</v>
      </c>
      <c r="L55" s="20">
        <f>+'P3 Ejecucion '!J54</f>
        <v>0</v>
      </c>
      <c r="M55" s="20">
        <f>+'P3 Ejecucion '!K54</f>
        <v>0</v>
      </c>
      <c r="N55" s="20">
        <f>+'P3 Ejecucion '!L54</f>
        <v>0</v>
      </c>
      <c r="O55" s="20">
        <f>+'P3 Ejecucion '!M54</f>
        <v>0</v>
      </c>
      <c r="P55" s="20">
        <f>+'P3 Ejecucion '!N54</f>
        <v>0</v>
      </c>
      <c r="Q55" s="20">
        <f>+'P3 Ejecucion '!O54</f>
        <v>0</v>
      </c>
      <c r="R55" s="41">
        <f t="shared" ref="R55:R61" si="18">SUM(F55:Q55)</f>
        <v>1856320.5899999999</v>
      </c>
    </row>
    <row r="56" spans="3:18" ht="18" customHeight="1" x14ac:dyDescent="0.25">
      <c r="C56" s="4" t="s">
        <v>45</v>
      </c>
      <c r="D56" s="48">
        <v>865062</v>
      </c>
      <c r="E56" s="48"/>
      <c r="F56" s="20">
        <f>+'P3 Ejecucion '!D55</f>
        <v>0</v>
      </c>
      <c r="G56" s="20">
        <f>+'P3 Ejecucion '!E55</f>
        <v>0</v>
      </c>
      <c r="H56" s="20">
        <f>+'P3 Ejecucion '!F55</f>
        <v>0</v>
      </c>
      <c r="I56" s="20">
        <f>+'P3 Ejecucion '!G55</f>
        <v>223020</v>
      </c>
      <c r="J56" s="20">
        <f>+'P3 Ejecucion '!H55</f>
        <v>0</v>
      </c>
      <c r="K56" s="20">
        <f>+'P3 Ejecucion '!I55</f>
        <v>0</v>
      </c>
      <c r="L56" s="20">
        <f>+'P3 Ejecucion '!J55</f>
        <v>0</v>
      </c>
      <c r="M56" s="20">
        <f>+'P3 Ejecucion '!K55</f>
        <v>0</v>
      </c>
      <c r="N56" s="20">
        <f>+'P3 Ejecucion '!L55</f>
        <v>0</v>
      </c>
      <c r="O56" s="20">
        <f>+'P3 Ejecucion '!M55</f>
        <v>0</v>
      </c>
      <c r="P56" s="20">
        <f>+'P3 Ejecucion '!N55</f>
        <v>0</v>
      </c>
      <c r="Q56" s="20">
        <f>+'P3 Ejecucion '!O55</f>
        <v>0</v>
      </c>
      <c r="R56" s="41">
        <f t="shared" si="18"/>
        <v>223020</v>
      </c>
    </row>
    <row r="57" spans="3:18" ht="18" customHeight="1" x14ac:dyDescent="0.25">
      <c r="C57" s="4" t="s">
        <v>46</v>
      </c>
      <c r="D57" s="48">
        <v>43350000</v>
      </c>
      <c r="E57" s="48"/>
      <c r="F57" s="20">
        <f>+'P3 Ejecucion '!D56</f>
        <v>10916620</v>
      </c>
      <c r="G57" s="20">
        <f>+'P3 Ejecucion '!E56</f>
        <v>7144377.9699999997</v>
      </c>
      <c r="H57" s="20">
        <f>+'P3 Ejecucion '!F56</f>
        <v>3694018.65</v>
      </c>
      <c r="I57" s="20">
        <f>+'P3 Ejecucion '!G56</f>
        <v>138060</v>
      </c>
      <c r="J57" s="20">
        <f>+'P3 Ejecucion '!H56</f>
        <v>0</v>
      </c>
      <c r="K57" s="20">
        <f>+'P3 Ejecucion '!I56</f>
        <v>0</v>
      </c>
      <c r="L57" s="20">
        <f>+'P3 Ejecucion '!J56</f>
        <v>0</v>
      </c>
      <c r="M57" s="20">
        <f>+'P3 Ejecucion '!K56</f>
        <v>0</v>
      </c>
      <c r="N57" s="20">
        <f>+'P3 Ejecucion '!L56</f>
        <v>0</v>
      </c>
      <c r="O57" s="20">
        <f>+'P3 Ejecucion '!M56</f>
        <v>0</v>
      </c>
      <c r="P57" s="20">
        <f>+'P3 Ejecucion '!N56</f>
        <v>0</v>
      </c>
      <c r="Q57" s="20">
        <f>+'P3 Ejecucion '!O56</f>
        <v>0</v>
      </c>
      <c r="R57" s="41">
        <f t="shared" si="18"/>
        <v>21893076.619999997</v>
      </c>
    </row>
    <row r="58" spans="3:18" ht="18" customHeight="1" x14ac:dyDescent="0.25">
      <c r="C58" s="4" t="s">
        <v>47</v>
      </c>
      <c r="D58" s="48">
        <v>1620000</v>
      </c>
      <c r="E58" s="48"/>
      <c r="F58" s="20">
        <f>+'P3 Ejecucion '!D57</f>
        <v>0</v>
      </c>
      <c r="G58" s="20">
        <f>+'P3 Ejecucion '!E57</f>
        <v>0</v>
      </c>
      <c r="H58" s="20">
        <f>+'P3 Ejecucion '!F57</f>
        <v>0</v>
      </c>
      <c r="I58" s="20">
        <f>+'P3 Ejecucion '!G57</f>
        <v>0</v>
      </c>
      <c r="J58" s="20">
        <f>+'P3 Ejecucion '!H57</f>
        <v>0</v>
      </c>
      <c r="K58" s="20">
        <f>+'P3 Ejecucion '!I57</f>
        <v>0</v>
      </c>
      <c r="L58" s="20">
        <f>+'P3 Ejecucion '!J57</f>
        <v>0</v>
      </c>
      <c r="M58" s="20">
        <f>+'P3 Ejecucion '!K57</f>
        <v>0</v>
      </c>
      <c r="N58" s="20">
        <f>+'P3 Ejecucion '!L57</f>
        <v>0</v>
      </c>
      <c r="O58" s="20">
        <f>+'P3 Ejecucion '!M57</f>
        <v>0</v>
      </c>
      <c r="P58" s="20">
        <f>+'P3 Ejecucion '!N57</f>
        <v>0</v>
      </c>
      <c r="Q58" s="20">
        <f>+'P3 Ejecucion '!O57</f>
        <v>0</v>
      </c>
      <c r="R58" s="41">
        <f t="shared" si="18"/>
        <v>0</v>
      </c>
    </row>
    <row r="59" spans="3:18" ht="18" customHeight="1" x14ac:dyDescent="0.25">
      <c r="C59" s="4" t="s">
        <v>48</v>
      </c>
      <c r="D59" s="48">
        <v>28204500</v>
      </c>
      <c r="E59" s="48"/>
      <c r="F59" s="20">
        <f>+'P3 Ejecucion '!D58</f>
        <v>420080</v>
      </c>
      <c r="G59" s="20">
        <f>+'P3 Ejecucion '!E58</f>
        <v>0</v>
      </c>
      <c r="H59" s="20">
        <f>+'P3 Ejecucion '!F58</f>
        <v>33436.980000000003</v>
      </c>
      <c r="I59" s="20">
        <f>+'P3 Ejecucion '!G58</f>
        <v>14312504.66</v>
      </c>
      <c r="J59" s="20">
        <f>+'P3 Ejecucion '!H58</f>
        <v>0</v>
      </c>
      <c r="K59" s="20">
        <f>+'P3 Ejecucion '!I58</f>
        <v>0</v>
      </c>
      <c r="L59" s="20">
        <f>+'P3 Ejecucion '!J58</f>
        <v>0</v>
      </c>
      <c r="M59" s="20">
        <f>+'P3 Ejecucion '!K58</f>
        <v>0</v>
      </c>
      <c r="N59" s="20">
        <f>+'P3 Ejecucion '!L58</f>
        <v>0</v>
      </c>
      <c r="O59" s="20">
        <f>+'P3 Ejecucion '!M58</f>
        <v>0</v>
      </c>
      <c r="P59" s="20">
        <f>+'P3 Ejecucion '!N58</f>
        <v>0</v>
      </c>
      <c r="Q59" s="20">
        <f>+'P3 Ejecucion '!O58</f>
        <v>0</v>
      </c>
      <c r="R59" s="41">
        <f t="shared" si="18"/>
        <v>14766021.640000001</v>
      </c>
    </row>
    <row r="60" spans="3:18" ht="18" customHeight="1" x14ac:dyDescent="0.25">
      <c r="C60" s="4" t="s">
        <v>49</v>
      </c>
      <c r="D60" s="48">
        <v>369000</v>
      </c>
      <c r="E60" s="48"/>
      <c r="F60" s="20">
        <f>+'P3 Ejecucion '!D59</f>
        <v>0</v>
      </c>
      <c r="G60" s="20">
        <f>+'P3 Ejecucion '!E59</f>
        <v>0</v>
      </c>
      <c r="H60" s="20">
        <f>+'P3 Ejecucion '!F59</f>
        <v>0</v>
      </c>
      <c r="I60" s="20">
        <f>+'P3 Ejecucion '!G59</f>
        <v>0</v>
      </c>
      <c r="J60" s="20">
        <f>+'P3 Ejecucion '!H59</f>
        <v>0</v>
      </c>
      <c r="K60" s="20">
        <f>+'P3 Ejecucion '!I59</f>
        <v>0</v>
      </c>
      <c r="L60" s="20">
        <f>+'P3 Ejecucion '!J59</f>
        <v>0</v>
      </c>
      <c r="M60" s="20">
        <f>+'P3 Ejecucion '!K59</f>
        <v>0</v>
      </c>
      <c r="N60" s="20">
        <f>+'P3 Ejecucion '!L59</f>
        <v>0</v>
      </c>
      <c r="O60" s="20">
        <f>+'P3 Ejecucion '!M59</f>
        <v>0</v>
      </c>
      <c r="P60" s="20">
        <f>+'P3 Ejecucion '!N59</f>
        <v>0</v>
      </c>
      <c r="Q60" s="20">
        <f>+'P3 Ejecucion '!O59</f>
        <v>0</v>
      </c>
      <c r="R60" s="41">
        <f t="shared" si="18"/>
        <v>0</v>
      </c>
    </row>
    <row r="61" spans="3:18" ht="18" customHeight="1" x14ac:dyDescent="0.25">
      <c r="C61" s="4" t="s">
        <v>50</v>
      </c>
      <c r="D61" s="48">
        <v>1935000</v>
      </c>
      <c r="E61" s="48"/>
      <c r="F61" s="20">
        <f>+'P3 Ejecucion '!D60</f>
        <v>0</v>
      </c>
      <c r="G61" s="20">
        <f>+'P3 Ejecucion '!E60</f>
        <v>0</v>
      </c>
      <c r="H61" s="20">
        <f>+'P3 Ejecucion '!F60</f>
        <v>0</v>
      </c>
      <c r="I61" s="20">
        <f>+'P3 Ejecucion '!G60</f>
        <v>0</v>
      </c>
      <c r="J61" s="20">
        <f>+'P3 Ejecucion '!H60</f>
        <v>0</v>
      </c>
      <c r="K61" s="20">
        <f>+'P3 Ejecucion '!I60</f>
        <v>0</v>
      </c>
      <c r="L61" s="20">
        <f>+'P3 Ejecucion '!J60</f>
        <v>0</v>
      </c>
      <c r="M61" s="20">
        <f>+'P3 Ejecucion '!K60</f>
        <v>0</v>
      </c>
      <c r="N61" s="20">
        <f>+'P3 Ejecucion '!L60</f>
        <v>0</v>
      </c>
      <c r="O61" s="20">
        <f>+'P3 Ejecucion '!M60</f>
        <v>0</v>
      </c>
      <c r="P61" s="20">
        <f>+'P3 Ejecucion '!N60</f>
        <v>0</v>
      </c>
      <c r="Q61" s="20">
        <f>+'P3 Ejecucion '!O60</f>
        <v>0</v>
      </c>
      <c r="R61" s="41">
        <f t="shared" si="18"/>
        <v>0</v>
      </c>
    </row>
    <row r="62" spans="3:18" ht="18" customHeight="1" x14ac:dyDescent="0.25">
      <c r="C62" s="4" t="s">
        <v>51</v>
      </c>
      <c r="D62" s="48">
        <v>630000</v>
      </c>
      <c r="E62" s="48"/>
      <c r="F62" s="20">
        <f>+'P3 Ejecucion '!D61</f>
        <v>0</v>
      </c>
      <c r="G62" s="20">
        <f>+'P3 Ejecucion '!E61</f>
        <v>0</v>
      </c>
      <c r="H62" s="20">
        <f>+'P3 Ejecucion '!F61</f>
        <v>0</v>
      </c>
      <c r="I62" s="20">
        <f>+'P3 Ejecucion '!G61</f>
        <v>0</v>
      </c>
      <c r="J62" s="20">
        <f>+'P3 Ejecucion '!H61</f>
        <v>0</v>
      </c>
      <c r="K62" s="20">
        <f>+'P3 Ejecucion '!I61</f>
        <v>0</v>
      </c>
      <c r="L62" s="20">
        <f>+'P3 Ejecucion '!J61</f>
        <v>0</v>
      </c>
      <c r="M62" s="20">
        <f>+'P3 Ejecucion '!K61</f>
        <v>0</v>
      </c>
      <c r="N62" s="20">
        <f>+'P3 Ejecucion '!L61</f>
        <v>0</v>
      </c>
      <c r="O62" s="20">
        <f>+'P3 Ejecucion '!M61</f>
        <v>0</v>
      </c>
      <c r="P62" s="20">
        <f>+'P3 Ejecucion '!N61</f>
        <v>0</v>
      </c>
      <c r="Q62" s="20">
        <f>+'P3 Ejecucion '!O61</f>
        <v>0</v>
      </c>
      <c r="R62" s="41">
        <f>SUM(F62:Q62)</f>
        <v>0</v>
      </c>
    </row>
    <row r="63" spans="3:18" ht="18" customHeight="1" x14ac:dyDescent="0.25">
      <c r="C63" s="4" t="s">
        <v>52</v>
      </c>
      <c r="D63" s="48">
        <v>0</v>
      </c>
      <c r="E63" s="48"/>
      <c r="F63" s="20">
        <f>+'P3 Ejecucion '!D62</f>
        <v>0</v>
      </c>
      <c r="G63" s="20">
        <f>+'P3 Ejecucion '!E62</f>
        <v>0</v>
      </c>
      <c r="H63" s="20">
        <f>+'P3 Ejecucion '!F62</f>
        <v>0</v>
      </c>
      <c r="I63" s="20">
        <f>+'P3 Ejecucion '!G62</f>
        <v>0</v>
      </c>
      <c r="J63" s="20">
        <f>+'P3 Ejecucion '!H62</f>
        <v>0</v>
      </c>
      <c r="K63" s="20">
        <f>+'P3 Ejecucion '!I62</f>
        <v>0</v>
      </c>
      <c r="L63" s="20">
        <f>+'P3 Ejecucion '!J62</f>
        <v>0</v>
      </c>
      <c r="M63" s="20">
        <f>+'P3 Ejecucion '!K62</f>
        <v>0</v>
      </c>
      <c r="N63" s="20">
        <f>+'P3 Ejecucion '!L62</f>
        <v>0</v>
      </c>
      <c r="O63" s="20">
        <f>+'P3 Ejecucion '!M62</f>
        <v>0</v>
      </c>
      <c r="P63" s="20">
        <f>+'P3 Ejecucion '!N62</f>
        <v>0</v>
      </c>
      <c r="Q63" s="20">
        <f>+'P3 Ejecucion '!O62</f>
        <v>0</v>
      </c>
      <c r="R63" s="41">
        <f t="shared" ref="R63:R84" si="19">SUM(F63:Q63)</f>
        <v>0</v>
      </c>
    </row>
    <row r="64" spans="3:18" ht="18" customHeight="1" x14ac:dyDescent="0.25">
      <c r="C64" s="2" t="s">
        <v>53</v>
      </c>
      <c r="D64" s="47">
        <f>SUM(D65:D68)</f>
        <v>0</v>
      </c>
      <c r="E64" s="40"/>
      <c r="F64" s="20"/>
      <c r="G64" s="20"/>
      <c r="H64" s="20"/>
      <c r="I64" s="20"/>
      <c r="J64" s="20"/>
      <c r="K64" s="20"/>
      <c r="L64" s="20"/>
      <c r="M64" s="41"/>
      <c r="N64" s="41"/>
      <c r="O64" s="20"/>
      <c r="P64" s="41"/>
      <c r="Q64" s="41"/>
      <c r="R64" s="41">
        <f t="shared" si="19"/>
        <v>0</v>
      </c>
    </row>
    <row r="65" spans="3:18" ht="18" customHeight="1" x14ac:dyDescent="0.25">
      <c r="C65" s="4" t="s">
        <v>54</v>
      </c>
      <c r="D65" s="48">
        <v>0</v>
      </c>
      <c r="E65" s="41"/>
      <c r="F65" s="20"/>
      <c r="G65" s="20"/>
      <c r="H65" s="20"/>
      <c r="I65" s="20"/>
      <c r="J65" s="20"/>
      <c r="K65" s="20"/>
      <c r="L65" s="20"/>
      <c r="M65" s="41"/>
      <c r="N65" s="41"/>
      <c r="O65" s="41"/>
      <c r="P65" s="41"/>
      <c r="Q65" s="41"/>
      <c r="R65" s="41">
        <f t="shared" si="19"/>
        <v>0</v>
      </c>
    </row>
    <row r="66" spans="3:18" ht="18" customHeight="1" x14ac:dyDescent="0.25">
      <c r="C66" s="4" t="s">
        <v>55</v>
      </c>
      <c r="D66" s="48"/>
      <c r="E66" s="41"/>
      <c r="F66" s="20"/>
      <c r="G66" s="20"/>
      <c r="H66" s="20"/>
      <c r="I66" s="20"/>
      <c r="J66" s="20"/>
      <c r="K66" s="20"/>
      <c r="L66" s="20"/>
      <c r="M66" s="41"/>
      <c r="N66" s="41"/>
      <c r="O66" s="41"/>
      <c r="P66" s="41"/>
      <c r="Q66" s="41"/>
      <c r="R66" s="41">
        <f t="shared" si="19"/>
        <v>0</v>
      </c>
    </row>
    <row r="67" spans="3:18" ht="18" customHeight="1" x14ac:dyDescent="0.25">
      <c r="C67" s="4" t="s">
        <v>56</v>
      </c>
      <c r="D67" s="48"/>
      <c r="E67" s="41"/>
      <c r="F67" s="20"/>
      <c r="G67" s="20"/>
      <c r="H67" s="20"/>
      <c r="I67" s="20"/>
      <c r="J67" s="20"/>
      <c r="K67" s="20"/>
      <c r="L67" s="20"/>
      <c r="M67" s="41"/>
      <c r="N67" s="41"/>
      <c r="O67" s="41"/>
      <c r="P67" s="41"/>
      <c r="Q67" s="41"/>
      <c r="R67" s="41">
        <f t="shared" si="19"/>
        <v>0</v>
      </c>
    </row>
    <row r="68" spans="3:18" ht="18" customHeight="1" x14ac:dyDescent="0.25">
      <c r="C68" s="4" t="s">
        <v>57</v>
      </c>
      <c r="D68" s="48"/>
      <c r="E68" s="41"/>
      <c r="F68" s="20"/>
      <c r="G68" s="20"/>
      <c r="H68" s="20"/>
      <c r="I68" s="20"/>
      <c r="J68" s="20"/>
      <c r="K68" s="20"/>
      <c r="L68" s="20"/>
      <c r="M68" s="41"/>
      <c r="N68" s="41"/>
      <c r="O68" s="41"/>
      <c r="P68" s="41"/>
      <c r="Q68" s="41"/>
      <c r="R68" s="41">
        <f t="shared" si="19"/>
        <v>0</v>
      </c>
    </row>
    <row r="69" spans="3:18" ht="18" customHeight="1" x14ac:dyDescent="0.25">
      <c r="C69" s="2" t="s">
        <v>58</v>
      </c>
      <c r="D69" s="47">
        <f>SUM(D70:D71)</f>
        <v>0</v>
      </c>
      <c r="E69" s="40"/>
      <c r="F69" s="20"/>
      <c r="G69" s="20"/>
      <c r="H69" s="20"/>
      <c r="I69" s="20"/>
      <c r="J69" s="20"/>
      <c r="K69" s="20"/>
      <c r="L69" s="20"/>
      <c r="M69" s="41"/>
      <c r="N69" s="41"/>
      <c r="O69" s="41"/>
      <c r="P69" s="41"/>
      <c r="Q69" s="41"/>
      <c r="R69" s="41">
        <f t="shared" si="19"/>
        <v>0</v>
      </c>
    </row>
    <row r="70" spans="3:18" ht="18" customHeight="1" x14ac:dyDescent="0.25">
      <c r="C70" s="4" t="s">
        <v>59</v>
      </c>
      <c r="D70" s="48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>
        <f t="shared" si="19"/>
        <v>0</v>
      </c>
    </row>
    <row r="71" spans="3:18" ht="18" customHeight="1" x14ac:dyDescent="0.25">
      <c r="C71" s="4" t="s">
        <v>60</v>
      </c>
      <c r="D71" s="48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>
        <f t="shared" si="19"/>
        <v>0</v>
      </c>
    </row>
    <row r="72" spans="3:18" ht="18" customHeight="1" x14ac:dyDescent="0.25">
      <c r="C72" s="2" t="s">
        <v>61</v>
      </c>
      <c r="D72" s="47">
        <f>SUM(D73:D75)</f>
        <v>0</v>
      </c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>
        <f t="shared" si="19"/>
        <v>0</v>
      </c>
    </row>
    <row r="73" spans="3:18" ht="18" customHeight="1" x14ac:dyDescent="0.25">
      <c r="C73" s="4" t="s">
        <v>62</v>
      </c>
      <c r="D73" s="48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>
        <f t="shared" si="19"/>
        <v>0</v>
      </c>
    </row>
    <row r="74" spans="3:18" ht="18" customHeight="1" x14ac:dyDescent="0.25">
      <c r="C74" s="4" t="s">
        <v>63</v>
      </c>
      <c r="D74" s="48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>
        <f t="shared" si="19"/>
        <v>0</v>
      </c>
    </row>
    <row r="75" spans="3:18" ht="18" customHeight="1" x14ac:dyDescent="0.25">
      <c r="C75" s="4" t="s">
        <v>64</v>
      </c>
      <c r="D75" s="48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>
        <f t="shared" si="19"/>
        <v>0</v>
      </c>
    </row>
    <row r="76" spans="3:18" ht="18" customHeight="1" x14ac:dyDescent="0.25">
      <c r="C76" s="1" t="s">
        <v>67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1">
        <f t="shared" si="19"/>
        <v>0</v>
      </c>
    </row>
    <row r="77" spans="3:18" ht="18" customHeight="1" x14ac:dyDescent="0.25">
      <c r="C77" s="2" t="s">
        <v>68</v>
      </c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>
        <f t="shared" si="19"/>
        <v>0</v>
      </c>
    </row>
    <row r="78" spans="3:18" ht="18" customHeight="1" x14ac:dyDescent="0.25">
      <c r="C78" s="4" t="s">
        <v>69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>
        <f t="shared" si="19"/>
        <v>0</v>
      </c>
    </row>
    <row r="79" spans="3:18" ht="18" customHeight="1" x14ac:dyDescent="0.25">
      <c r="C79" s="4" t="s">
        <v>70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>
        <f t="shared" si="19"/>
        <v>0</v>
      </c>
    </row>
    <row r="80" spans="3:18" ht="18" customHeight="1" x14ac:dyDescent="0.25">
      <c r="C80" s="2" t="s">
        <v>71</v>
      </c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>
        <f t="shared" si="19"/>
        <v>0</v>
      </c>
    </row>
    <row r="81" spans="3:18" ht="18" customHeight="1" x14ac:dyDescent="0.25">
      <c r="C81" s="4" t="s">
        <v>72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>
        <f t="shared" si="19"/>
        <v>0</v>
      </c>
    </row>
    <row r="82" spans="3:18" ht="18" customHeight="1" x14ac:dyDescent="0.25">
      <c r="C82" s="4" t="s">
        <v>73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>
        <f t="shared" si="19"/>
        <v>0</v>
      </c>
    </row>
    <row r="83" spans="3:18" ht="18" customHeight="1" x14ac:dyDescent="0.25">
      <c r="C83" s="2" t="s">
        <v>74</v>
      </c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>
        <f t="shared" si="19"/>
        <v>0</v>
      </c>
    </row>
    <row r="84" spans="3:18" ht="18" customHeight="1" x14ac:dyDescent="0.25">
      <c r="C84" s="4" t="s">
        <v>113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>
        <f t="shared" si="19"/>
        <v>0</v>
      </c>
    </row>
    <row r="85" spans="3:18" x14ac:dyDescent="0.25">
      <c r="C85" s="8" t="s">
        <v>65</v>
      </c>
      <c r="D85" s="46">
        <f>D12+D18+D28+D38+D47+D54+D64+D69+D72</f>
        <v>1169454652</v>
      </c>
      <c r="E85" s="46">
        <f t="shared" ref="E85:Q85" si="20">E12+E18+E28+E38+E47+E54+E64+E69+E72</f>
        <v>0</v>
      </c>
      <c r="F85" s="46">
        <f t="shared" si="20"/>
        <v>68732960.109999999</v>
      </c>
      <c r="G85" s="46">
        <f t="shared" si="20"/>
        <v>93839236.709999993</v>
      </c>
      <c r="H85" s="46">
        <f t="shared" si="20"/>
        <v>70836984.469999984</v>
      </c>
      <c r="I85" s="46">
        <f>I12+I18+I28+I38+I47+I54+I64+I69+I72</f>
        <v>127051953.63999999</v>
      </c>
      <c r="J85" s="46">
        <f t="shared" si="20"/>
        <v>0</v>
      </c>
      <c r="K85" s="46">
        <f t="shared" si="20"/>
        <v>0</v>
      </c>
      <c r="L85" s="46">
        <f t="shared" si="20"/>
        <v>0</v>
      </c>
      <c r="M85" s="46">
        <f t="shared" si="20"/>
        <v>0</v>
      </c>
      <c r="N85" s="46">
        <f t="shared" si="20"/>
        <v>0</v>
      </c>
      <c r="O85" s="46">
        <f t="shared" si="20"/>
        <v>0</v>
      </c>
      <c r="P85" s="46">
        <f t="shared" si="20"/>
        <v>0</v>
      </c>
      <c r="Q85" s="46">
        <f t="shared" si="20"/>
        <v>0</v>
      </c>
      <c r="R85" s="46">
        <f>R12+R18+R28+R38+R47+R54+R64+R69+R72</f>
        <v>360461134.93000001</v>
      </c>
    </row>
    <row r="86" spans="3:18" ht="15.75" thickBot="1" x14ac:dyDescent="0.3">
      <c r="D86" s="41"/>
      <c r="E86" s="41"/>
      <c r="F86" s="41">
        <f>+F85-'[1]Enero 2025'!$J$25</f>
        <v>266766.42000000179</v>
      </c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3:18" ht="15.75" thickBot="1" x14ac:dyDescent="0.3">
      <c r="C87" s="58" t="s">
        <v>108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3:18" ht="15.75" thickBot="1" x14ac:dyDescent="0.3">
      <c r="C88" s="59" t="s">
        <v>109</v>
      </c>
      <c r="D88" s="19"/>
    </row>
    <row r="89" spans="3:18" ht="15.75" thickBot="1" x14ac:dyDescent="0.3">
      <c r="C89" s="59" t="s">
        <v>110</v>
      </c>
    </row>
    <row r="90" spans="3:18" ht="15.75" thickBot="1" x14ac:dyDescent="0.3">
      <c r="C90" s="60" t="s">
        <v>111</v>
      </c>
    </row>
    <row r="91" spans="3:18" ht="16.5" thickBot="1" x14ac:dyDescent="0.3">
      <c r="C91" s="18" t="s">
        <v>95</v>
      </c>
      <c r="D91" s="61"/>
      <c r="E91" s="61"/>
      <c r="F91" s="62"/>
      <c r="J91" s="63" t="s">
        <v>112</v>
      </c>
    </row>
    <row r="92" spans="3:18" ht="16.5" thickBot="1" x14ac:dyDescent="0.3">
      <c r="C92" s="65" t="s">
        <v>96</v>
      </c>
      <c r="D92" s="66"/>
      <c r="E92" s="66"/>
      <c r="F92" s="67"/>
      <c r="J92" s="64" t="s">
        <v>110</v>
      </c>
    </row>
    <row r="93" spans="3:18" ht="42" customHeight="1" thickBot="1" x14ac:dyDescent="0.3">
      <c r="C93" s="68" t="s">
        <v>97</v>
      </c>
      <c r="D93" s="69"/>
      <c r="E93" s="69"/>
      <c r="F93" s="70"/>
    </row>
    <row r="94" spans="3:18" x14ac:dyDescent="0.25"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3:18" x14ac:dyDescent="0.25">
      <c r="D95" s="19"/>
    </row>
  </sheetData>
  <mergeCells count="11">
    <mergeCell ref="C92:F92"/>
    <mergeCell ref="C93:F93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55118110236220474" bottom="0.55118110236220474" header="0.31496062992125984" footer="0.31496062992125984"/>
  <pageSetup paperSize="122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T97"/>
  <sheetViews>
    <sheetView showGridLines="0" zoomScale="70" zoomScaleNormal="70" workbookViewId="0">
      <selection activeCell="C110" sqref="C110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50"/>
    </row>
    <row r="4" spans="3:20" ht="21" customHeight="1" x14ac:dyDescent="0.25">
      <c r="C4" s="71" t="s">
        <v>106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56"/>
    </row>
    <row r="5" spans="3:20" ht="15.75" x14ac:dyDescent="0.25">
      <c r="C5" s="77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51"/>
    </row>
    <row r="6" spans="3:20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3"/>
    </row>
    <row r="7" spans="3:20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55"/>
      <c r="R7" s="20"/>
    </row>
    <row r="8" spans="3:20" x14ac:dyDescent="0.25">
      <c r="D8" s="5"/>
      <c r="E8" s="5"/>
      <c r="F8" s="42"/>
      <c r="G8" s="41"/>
      <c r="H8" s="42"/>
      <c r="I8" s="41"/>
      <c r="J8" s="5"/>
      <c r="K8" s="5"/>
      <c r="L8" s="5"/>
      <c r="M8" s="41"/>
      <c r="N8" s="5"/>
      <c r="O8" s="5"/>
      <c r="Q8" s="40"/>
      <c r="R8" s="20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2"/>
      <c r="R9" s="20"/>
      <c r="T9" s="42"/>
    </row>
    <row r="10" spans="3:20" x14ac:dyDescent="0.25">
      <c r="C10" s="1" t="s">
        <v>0</v>
      </c>
      <c r="D10" s="40">
        <f>+D11+D17+D27+D53</f>
        <v>68732960.109999999</v>
      </c>
      <c r="E10" s="40">
        <f t="shared" ref="E10:M10" si="0">+E11+E17+E27+E53</f>
        <v>93839236.709999993</v>
      </c>
      <c r="F10" s="40">
        <f t="shared" si="0"/>
        <v>70836984.469999984</v>
      </c>
      <c r="G10" s="40">
        <f t="shared" si="0"/>
        <v>127051953.63999999</v>
      </c>
      <c r="H10" s="40">
        <f>+H11+H17+H27+H53</f>
        <v>0</v>
      </c>
      <c r="I10" s="40">
        <f t="shared" si="0"/>
        <v>0</v>
      </c>
      <c r="J10" s="40">
        <f>+J11+J17+J27+J53</f>
        <v>0</v>
      </c>
      <c r="K10" s="40">
        <f>+K11+K17+K27+K53</f>
        <v>0</v>
      </c>
      <c r="L10" s="40">
        <f t="shared" si="0"/>
        <v>0</v>
      </c>
      <c r="M10" s="40">
        <f t="shared" si="0"/>
        <v>0</v>
      </c>
      <c r="N10" s="40">
        <f>+N11+N17+N27+N53</f>
        <v>0</v>
      </c>
      <c r="O10" s="40">
        <f>+O11+O17+O27+O53</f>
        <v>0</v>
      </c>
      <c r="P10" s="43">
        <f>SUM(D10:O10)</f>
        <v>360461134.92999995</v>
      </c>
      <c r="Q10" s="41"/>
    </row>
    <row r="11" spans="3:20" x14ac:dyDescent="0.25">
      <c r="C11" s="2" t="s">
        <v>1</v>
      </c>
      <c r="D11" s="40">
        <f>SUM(D12:D16)</f>
        <v>49889118.969999999</v>
      </c>
      <c r="E11" s="40">
        <f t="shared" ref="E11:M11" si="1">SUM(E12:E16)</f>
        <v>50532390.839999996</v>
      </c>
      <c r="F11" s="40">
        <f t="shared" si="1"/>
        <v>50381965.049999997</v>
      </c>
      <c r="G11" s="40">
        <f t="shared" si="1"/>
        <v>76583240.389999986</v>
      </c>
      <c r="H11" s="40">
        <f>SUM(H12:H16)</f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0">
        <f>SUM(N12:N16)</f>
        <v>0</v>
      </c>
      <c r="O11" s="40">
        <f>SUM(O12:O16)</f>
        <v>0</v>
      </c>
      <c r="P11" s="43">
        <f>SUM(D11:O11)</f>
        <v>227386715.25</v>
      </c>
      <c r="Q11" s="20"/>
      <c r="R11" s="5"/>
      <c r="S11" s="42"/>
    </row>
    <row r="12" spans="3:20" x14ac:dyDescent="0.25">
      <c r="C12" s="4" t="s">
        <v>2</v>
      </c>
      <c r="D12" s="20">
        <v>43165649.32</v>
      </c>
      <c r="E12" s="20">
        <v>43584024.629999995</v>
      </c>
      <c r="F12" s="20">
        <v>43456463.049999997</v>
      </c>
      <c r="G12" s="20">
        <v>43726781.589999996</v>
      </c>
      <c r="H12" s="20"/>
      <c r="I12" s="20"/>
      <c r="J12" s="20"/>
      <c r="K12" s="20"/>
      <c r="L12" s="20"/>
      <c r="M12" s="20"/>
      <c r="N12" s="20"/>
      <c r="O12" s="20"/>
      <c r="P12" s="41">
        <f>SUM(D12:O12)</f>
        <v>173932918.58999997</v>
      </c>
      <c r="Q12" s="41"/>
      <c r="R12" s="5"/>
    </row>
    <row r="13" spans="3:20" x14ac:dyDescent="0.25">
      <c r="C13" s="4" t="s">
        <v>3</v>
      </c>
      <c r="D13" s="20">
        <v>479350</v>
      </c>
      <c r="E13" s="44">
        <v>551733.32999999996</v>
      </c>
      <c r="F13" s="20">
        <v>527706.66</v>
      </c>
      <c r="G13" s="20">
        <v>625880</v>
      </c>
      <c r="H13" s="20"/>
      <c r="I13" s="20"/>
      <c r="J13" s="20"/>
      <c r="K13" s="45"/>
      <c r="L13" s="45"/>
      <c r="M13" s="45"/>
      <c r="N13" s="45"/>
      <c r="O13" s="20"/>
      <c r="P13" s="41">
        <f t="shared" ref="P13:P16" si="2">SUM(D13:O13)</f>
        <v>2184669.9900000002</v>
      </c>
      <c r="Q13" s="41"/>
      <c r="R13" s="5"/>
    </row>
    <row r="14" spans="3:20" x14ac:dyDescent="0.25">
      <c r="C14" s="4" t="s">
        <v>4</v>
      </c>
      <c r="D14" s="20"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1">
        <f t="shared" si="2"/>
        <v>0</v>
      </c>
      <c r="Q14" s="41"/>
      <c r="R14" s="5"/>
    </row>
    <row r="15" spans="3:20" x14ac:dyDescent="0.25">
      <c r="C15" s="4" t="s">
        <v>5</v>
      </c>
      <c r="D15" s="20">
        <v>0</v>
      </c>
      <c r="E15" s="20"/>
      <c r="F15" s="20"/>
      <c r="G15" s="20">
        <v>25773399.419999998</v>
      </c>
      <c r="H15" s="20"/>
      <c r="I15" s="20"/>
      <c r="J15" s="20"/>
      <c r="K15" s="20"/>
      <c r="L15" s="20"/>
      <c r="M15" s="20"/>
      <c r="N15" s="20"/>
      <c r="O15" s="20"/>
      <c r="P15" s="41">
        <f t="shared" si="2"/>
        <v>25773399.419999998</v>
      </c>
      <c r="Q15" s="41"/>
      <c r="R15" s="5"/>
    </row>
    <row r="16" spans="3:20" x14ac:dyDescent="0.25">
      <c r="C16" s="4" t="s">
        <v>6</v>
      </c>
      <c r="D16" s="20">
        <v>6244119.6500000004</v>
      </c>
      <c r="E16" s="20">
        <v>6396632.8799999999</v>
      </c>
      <c r="F16" s="20">
        <v>6397795.3399999999</v>
      </c>
      <c r="G16" s="20">
        <v>6457179.3800000008</v>
      </c>
      <c r="H16" s="20"/>
      <c r="I16" s="20"/>
      <c r="J16" s="20"/>
      <c r="K16" s="20"/>
      <c r="L16" s="20"/>
      <c r="M16" s="20"/>
      <c r="N16" s="20"/>
      <c r="O16" s="20"/>
      <c r="P16" s="41">
        <f t="shared" si="2"/>
        <v>25495727.25</v>
      </c>
      <c r="Q16" s="41"/>
      <c r="R16" s="5"/>
    </row>
    <row r="17" spans="3:19" x14ac:dyDescent="0.25">
      <c r="C17" s="2" t="s">
        <v>7</v>
      </c>
      <c r="D17" s="40">
        <f t="shared" ref="D17:O17" si="3">SUM(D18:D26)</f>
        <v>2319739.2100000004</v>
      </c>
      <c r="E17" s="40">
        <f t="shared" si="3"/>
        <v>6910697.459999999</v>
      </c>
      <c r="F17" s="40">
        <f t="shared" si="3"/>
        <v>1059232.05</v>
      </c>
      <c r="G17" s="40">
        <f>SUM(G18:G26)</f>
        <v>6040662.9699999997</v>
      </c>
      <c r="H17" s="40">
        <f>SUM(H18:H26)</f>
        <v>0</v>
      </c>
      <c r="I17" s="40">
        <f t="shared" si="3"/>
        <v>0</v>
      </c>
      <c r="J17" s="40">
        <f t="shared" si="3"/>
        <v>0</v>
      </c>
      <c r="K17" s="40">
        <f t="shared" si="3"/>
        <v>0</v>
      </c>
      <c r="L17" s="40">
        <f>SUM(L18:L26)</f>
        <v>0</v>
      </c>
      <c r="M17" s="40">
        <f t="shared" si="3"/>
        <v>0</v>
      </c>
      <c r="N17" s="40">
        <f>SUM(N18:N26)</f>
        <v>0</v>
      </c>
      <c r="O17" s="40">
        <f t="shared" si="3"/>
        <v>0</v>
      </c>
      <c r="P17" s="43">
        <f>SUM(D17:O17)</f>
        <v>16330331.690000001</v>
      </c>
      <c r="Q17" s="20"/>
      <c r="R17" s="5"/>
      <c r="S17" s="42"/>
    </row>
    <row r="18" spans="3:19" x14ac:dyDescent="0.25">
      <c r="C18" s="4" t="s">
        <v>8</v>
      </c>
      <c r="D18" s="20">
        <v>654008.68999999994</v>
      </c>
      <c r="E18" s="20">
        <v>475907.56999999995</v>
      </c>
      <c r="F18" s="20">
        <v>38440</v>
      </c>
      <c r="G18" s="20">
        <v>867333.96</v>
      </c>
      <c r="H18" s="20"/>
      <c r="I18" s="20"/>
      <c r="J18" s="20"/>
      <c r="K18" s="20"/>
      <c r="L18" s="20"/>
      <c r="M18" s="20"/>
      <c r="N18" s="20"/>
      <c r="O18" s="20"/>
      <c r="P18" s="41">
        <f>SUM(D18:O18)</f>
        <v>2035690.2199999997</v>
      </c>
      <c r="Q18" s="41"/>
      <c r="R18" s="5"/>
    </row>
    <row r="19" spans="3:19" x14ac:dyDescent="0.25">
      <c r="C19" s="4" t="s">
        <v>9</v>
      </c>
      <c r="D19" s="20">
        <v>155524</v>
      </c>
      <c r="E19" s="20"/>
      <c r="F19" s="20">
        <v>206500</v>
      </c>
      <c r="G19" s="20">
        <v>551060</v>
      </c>
      <c r="H19" s="20"/>
      <c r="I19" s="20"/>
      <c r="J19" s="20"/>
      <c r="K19" s="20"/>
      <c r="L19" s="20"/>
      <c r="M19" s="20"/>
      <c r="N19" s="20"/>
      <c r="O19" s="20"/>
      <c r="P19" s="41">
        <f t="shared" ref="P19:P26" si="4">SUM(D19:O19)</f>
        <v>913084</v>
      </c>
      <c r="Q19" s="41"/>
      <c r="R19" s="5"/>
    </row>
    <row r="20" spans="3:19" x14ac:dyDescent="0.25">
      <c r="C20" s="4" t="s">
        <v>10</v>
      </c>
      <c r="D20" s="20"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41">
        <f t="shared" si="4"/>
        <v>0</v>
      </c>
      <c r="Q20" s="41"/>
      <c r="R20" s="5"/>
    </row>
    <row r="21" spans="3:19" x14ac:dyDescent="0.25">
      <c r="C21" s="4" t="s">
        <v>11</v>
      </c>
      <c r="D21" s="20">
        <v>0</v>
      </c>
      <c r="E21" s="20"/>
      <c r="F21" s="20">
        <v>17872.46</v>
      </c>
      <c r="G21" s="20">
        <v>17872.46</v>
      </c>
      <c r="H21" s="20"/>
      <c r="I21" s="20"/>
      <c r="J21" s="20"/>
      <c r="K21" s="20"/>
      <c r="L21" s="20"/>
      <c r="M21" s="20"/>
      <c r="N21" s="20"/>
      <c r="O21" s="20"/>
      <c r="P21" s="41">
        <f t="shared" si="4"/>
        <v>35744.92</v>
      </c>
      <c r="Q21" s="41"/>
      <c r="R21" s="5"/>
    </row>
    <row r="22" spans="3:19" x14ac:dyDescent="0.25">
      <c r="C22" s="4" t="s">
        <v>12</v>
      </c>
      <c r="D22" s="20">
        <v>0</v>
      </c>
      <c r="E22" s="20">
        <v>216174.82</v>
      </c>
      <c r="F22" s="20">
        <v>230100</v>
      </c>
      <c r="G22" s="20">
        <v>230100</v>
      </c>
      <c r="H22" s="20"/>
      <c r="I22" s="20"/>
      <c r="J22" s="20"/>
      <c r="K22" s="20"/>
      <c r="L22" s="20"/>
      <c r="M22" s="20"/>
      <c r="N22" s="20"/>
      <c r="O22" s="20"/>
      <c r="P22" s="41">
        <f t="shared" si="4"/>
        <v>676374.82000000007</v>
      </c>
      <c r="Q22" s="41"/>
      <c r="R22" s="5"/>
    </row>
    <row r="23" spans="3:19" x14ac:dyDescent="0.25">
      <c r="C23" s="4" t="s">
        <v>13</v>
      </c>
      <c r="D23" s="20">
        <v>0</v>
      </c>
      <c r="E23" s="20"/>
      <c r="F23" s="20"/>
      <c r="G23" s="20">
        <v>1570172.72</v>
      </c>
      <c r="H23" s="20"/>
      <c r="I23" s="20"/>
      <c r="J23" s="20"/>
      <c r="K23" s="20"/>
      <c r="L23" s="20"/>
      <c r="M23" s="20"/>
      <c r="N23" s="20"/>
      <c r="O23" s="20"/>
      <c r="P23" s="41">
        <f t="shared" si="4"/>
        <v>1570172.72</v>
      </c>
      <c r="Q23" s="41"/>
      <c r="R23" s="5"/>
    </row>
    <row r="24" spans="3:19" x14ac:dyDescent="0.25">
      <c r="C24" s="4" t="s">
        <v>14</v>
      </c>
      <c r="D24" s="20">
        <v>1253808.1000000001</v>
      </c>
      <c r="E24" s="20">
        <v>4958199.0199999996</v>
      </c>
      <c r="F24" s="20">
        <v>424394.59</v>
      </c>
      <c r="G24" s="20">
        <v>2571558.83</v>
      </c>
      <c r="H24" s="20"/>
      <c r="I24" s="20"/>
      <c r="J24" s="20"/>
      <c r="K24" s="20"/>
      <c r="L24" s="20"/>
      <c r="M24" s="20"/>
      <c r="N24" s="20"/>
      <c r="O24" s="20"/>
      <c r="P24" s="41">
        <f t="shared" si="4"/>
        <v>9207960.5399999991</v>
      </c>
      <c r="Q24" s="41"/>
      <c r="R24" s="5"/>
    </row>
    <row r="25" spans="3:19" x14ac:dyDescent="0.25">
      <c r="C25" s="4" t="s">
        <v>15</v>
      </c>
      <c r="D25" s="20">
        <v>141596.22</v>
      </c>
      <c r="E25" s="20">
        <v>489769.53</v>
      </c>
      <c r="F25" s="20">
        <v>55785</v>
      </c>
      <c r="G25" s="20">
        <v>178652</v>
      </c>
      <c r="H25" s="20"/>
      <c r="I25" s="20"/>
      <c r="J25" s="20"/>
      <c r="K25" s="20"/>
      <c r="L25" s="20"/>
      <c r="M25" s="20"/>
      <c r="N25" s="20"/>
      <c r="O25" s="20"/>
      <c r="P25" s="41">
        <f t="shared" si="4"/>
        <v>865802.75</v>
      </c>
      <c r="Q25" s="41"/>
      <c r="R25" s="5"/>
    </row>
    <row r="26" spans="3:19" x14ac:dyDescent="0.25">
      <c r="C26" s="4" t="s">
        <v>16</v>
      </c>
      <c r="D26" s="20">
        <v>114802.2</v>
      </c>
      <c r="E26" s="20">
        <v>770646.52</v>
      </c>
      <c r="F26" s="20">
        <v>86140</v>
      </c>
      <c r="G26" s="20">
        <v>53913</v>
      </c>
      <c r="H26" s="20"/>
      <c r="I26" s="20"/>
      <c r="J26" s="20"/>
      <c r="K26" s="20"/>
      <c r="L26" s="20"/>
      <c r="M26" s="20"/>
      <c r="N26" s="20"/>
      <c r="O26" s="20"/>
      <c r="P26" s="41">
        <f t="shared" si="4"/>
        <v>1025501.72</v>
      </c>
      <c r="Q26" s="41"/>
      <c r="R26" s="5"/>
    </row>
    <row r="27" spans="3:19" x14ac:dyDescent="0.25">
      <c r="C27" s="2" t="s">
        <v>17</v>
      </c>
      <c r="D27" s="40">
        <f>SUM(D28:D36)</f>
        <v>5075301.93</v>
      </c>
      <c r="E27" s="40">
        <f t="shared" ref="E27:O27" si="5">SUM(E28:E36)</f>
        <v>28228087.989999995</v>
      </c>
      <c r="F27" s="40">
        <f t="shared" si="5"/>
        <v>15384629.599999998</v>
      </c>
      <c r="G27" s="40">
        <f>SUM(G28:G36)</f>
        <v>29317629.620000005</v>
      </c>
      <c r="H27" s="40">
        <f>SUM(H28:H36)</f>
        <v>0</v>
      </c>
      <c r="I27" s="40">
        <f t="shared" si="5"/>
        <v>0</v>
      </c>
      <c r="J27" s="40">
        <f t="shared" si="5"/>
        <v>0</v>
      </c>
      <c r="K27" s="40">
        <f t="shared" si="5"/>
        <v>0</v>
      </c>
      <c r="L27" s="40">
        <f t="shared" si="5"/>
        <v>0</v>
      </c>
      <c r="M27" s="40">
        <f t="shared" si="5"/>
        <v>0</v>
      </c>
      <c r="N27" s="24">
        <f>SUM(N28:N36)</f>
        <v>0</v>
      </c>
      <c r="O27" s="40">
        <f t="shared" si="5"/>
        <v>0</v>
      </c>
      <c r="P27" s="43">
        <f>SUM(D27:O27)</f>
        <v>78005649.140000001</v>
      </c>
      <c r="Q27" s="20"/>
      <c r="R27" s="5"/>
      <c r="S27" s="42"/>
    </row>
    <row r="28" spans="3:19" x14ac:dyDescent="0.25">
      <c r="C28" s="4" t="s">
        <v>18</v>
      </c>
      <c r="D28" s="20">
        <v>711375.2</v>
      </c>
      <c r="E28" s="20">
        <v>1412343.03</v>
      </c>
      <c r="F28" s="20">
        <v>1685522.46</v>
      </c>
      <c r="G28" s="20">
        <v>1075303.32</v>
      </c>
      <c r="H28" s="20"/>
      <c r="I28" s="20"/>
      <c r="J28" s="20"/>
      <c r="K28" s="20"/>
      <c r="L28" s="20"/>
      <c r="M28" s="20"/>
      <c r="N28" s="20"/>
      <c r="O28" s="20"/>
      <c r="P28" s="41">
        <f>SUM(D28:O28)</f>
        <v>4884544.01</v>
      </c>
      <c r="Q28" s="41"/>
      <c r="R28" s="5"/>
    </row>
    <row r="29" spans="3:19" x14ac:dyDescent="0.25">
      <c r="C29" s="4" t="s">
        <v>19</v>
      </c>
      <c r="D29" s="20">
        <v>0</v>
      </c>
      <c r="E29" s="20">
        <v>657850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41">
        <f t="shared" ref="P29:P35" si="6">SUM(D29:O29)</f>
        <v>657850</v>
      </c>
      <c r="Q29" s="41"/>
      <c r="R29" s="5"/>
    </row>
    <row r="30" spans="3:19" x14ac:dyDescent="0.25">
      <c r="C30" s="4" t="s">
        <v>20</v>
      </c>
      <c r="D30" s="20">
        <v>27601.38</v>
      </c>
      <c r="E30" s="20">
        <v>236000</v>
      </c>
      <c r="F30" s="20">
        <v>286681</v>
      </c>
      <c r="G30" s="20">
        <v>929123.25</v>
      </c>
      <c r="H30" s="20"/>
      <c r="I30" s="20"/>
      <c r="J30" s="20"/>
      <c r="K30" s="20"/>
      <c r="L30" s="20"/>
      <c r="M30" s="20"/>
      <c r="N30" s="20"/>
      <c r="O30" s="20"/>
      <c r="P30" s="41">
        <f t="shared" si="6"/>
        <v>1479405.63</v>
      </c>
      <c r="Q30" s="41"/>
      <c r="R30" s="5"/>
    </row>
    <row r="31" spans="3:19" x14ac:dyDescent="0.25">
      <c r="C31" s="4" t="s">
        <v>21</v>
      </c>
      <c r="D31" s="20">
        <v>1180144</v>
      </c>
      <c r="E31" s="20">
        <v>14565430.439999999</v>
      </c>
      <c r="F31" s="20">
        <v>4168624</v>
      </c>
      <c r="G31" s="20">
        <v>9979335.2599999998</v>
      </c>
      <c r="H31" s="20"/>
      <c r="I31" s="20"/>
      <c r="J31" s="20"/>
      <c r="K31" s="20"/>
      <c r="L31" s="20"/>
      <c r="M31" s="20"/>
      <c r="N31" s="20"/>
      <c r="O31" s="20"/>
      <c r="P31" s="41">
        <f t="shared" si="6"/>
        <v>29893533.699999996</v>
      </c>
      <c r="Q31" s="41"/>
      <c r="R31" s="5"/>
    </row>
    <row r="32" spans="3:19" x14ac:dyDescent="0.25">
      <c r="C32" s="4" t="s">
        <v>22</v>
      </c>
      <c r="D32" s="20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41">
        <f t="shared" si="6"/>
        <v>0</v>
      </c>
      <c r="Q32" s="41"/>
      <c r="R32" s="5"/>
    </row>
    <row r="33" spans="3:18" x14ac:dyDescent="0.25">
      <c r="C33" s="4" t="s">
        <v>23</v>
      </c>
      <c r="D33" s="20">
        <v>0</v>
      </c>
      <c r="E33" s="20">
        <v>11363.4</v>
      </c>
      <c r="F33" s="20">
        <v>83780</v>
      </c>
      <c r="G33" s="20">
        <v>37960.6</v>
      </c>
      <c r="H33" s="20"/>
      <c r="I33" s="20"/>
      <c r="J33" s="20"/>
      <c r="K33" s="20"/>
      <c r="L33" s="20"/>
      <c r="M33" s="20"/>
      <c r="N33" s="20"/>
      <c r="O33" s="20"/>
      <c r="P33" s="41">
        <f t="shared" si="6"/>
        <v>133104</v>
      </c>
      <c r="Q33" s="41"/>
      <c r="R33" s="5"/>
    </row>
    <row r="34" spans="3:18" x14ac:dyDescent="0.25">
      <c r="C34" s="4" t="s">
        <v>24</v>
      </c>
      <c r="D34" s="20">
        <v>1253808.1000000001</v>
      </c>
      <c r="E34" s="20">
        <v>3517200.26</v>
      </c>
      <c r="F34" s="20">
        <v>4414328.0999999996</v>
      </c>
      <c r="G34" s="20">
        <v>4354494.2600000007</v>
      </c>
      <c r="H34" s="20"/>
      <c r="I34" s="20"/>
      <c r="J34" s="20"/>
      <c r="K34" s="20"/>
      <c r="L34" s="20"/>
      <c r="M34" s="20"/>
      <c r="N34" s="20"/>
      <c r="O34" s="20"/>
      <c r="P34" s="41">
        <f t="shared" si="6"/>
        <v>13539830.719999999</v>
      </c>
      <c r="Q34" s="41"/>
      <c r="R34" s="5"/>
    </row>
    <row r="35" spans="3:18" x14ac:dyDescent="0.25">
      <c r="C35" s="4" t="s">
        <v>25</v>
      </c>
      <c r="D35" s="20">
        <v>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41">
        <f t="shared" si="6"/>
        <v>0</v>
      </c>
      <c r="Q35" s="41"/>
      <c r="R35" s="5"/>
    </row>
    <row r="36" spans="3:18" x14ac:dyDescent="0.25">
      <c r="C36" s="4" t="s">
        <v>26</v>
      </c>
      <c r="D36" s="20">
        <v>1902373.2499999995</v>
      </c>
      <c r="E36" s="20">
        <v>7827900.8599999994</v>
      </c>
      <c r="F36" s="20">
        <v>4745694.04</v>
      </c>
      <c r="G36" s="20">
        <v>12941412.930000002</v>
      </c>
      <c r="H36" s="20"/>
      <c r="I36" s="20"/>
      <c r="J36" s="20"/>
      <c r="K36" s="20"/>
      <c r="L36" s="20"/>
      <c r="M36" s="20"/>
      <c r="N36" s="20"/>
      <c r="O36" s="20"/>
      <c r="P36" s="41">
        <f>SUM(D36:O36)</f>
        <v>27417381.079999998</v>
      </c>
      <c r="Q36" s="41"/>
      <c r="R36" s="5"/>
    </row>
    <row r="37" spans="3:18" s="39" customFormat="1" hidden="1" x14ac:dyDescent="0.25">
      <c r="C37" s="2" t="s">
        <v>27</v>
      </c>
      <c r="D37" s="40">
        <f>SUM(D38:D45)</f>
        <v>0</v>
      </c>
      <c r="E37" s="40">
        <f t="shared" ref="E37:O37" si="7">SUM(E38:E45)</f>
        <v>0</v>
      </c>
      <c r="F37" s="40">
        <f t="shared" si="7"/>
        <v>0</v>
      </c>
      <c r="G37" s="40">
        <f t="shared" si="7"/>
        <v>0</v>
      </c>
      <c r="H37" s="40">
        <f t="shared" si="7"/>
        <v>0</v>
      </c>
      <c r="I37" s="40">
        <f t="shared" si="7"/>
        <v>0</v>
      </c>
      <c r="J37" s="40">
        <f t="shared" si="7"/>
        <v>0</v>
      </c>
      <c r="K37" s="40">
        <f t="shared" si="7"/>
        <v>0</v>
      </c>
      <c r="L37" s="40">
        <f t="shared" si="7"/>
        <v>0</v>
      </c>
      <c r="M37" s="40">
        <f t="shared" si="7"/>
        <v>0</v>
      </c>
      <c r="N37" s="40">
        <f t="shared" si="7"/>
        <v>0</v>
      </c>
      <c r="O37" s="40">
        <f t="shared" si="7"/>
        <v>0</v>
      </c>
      <c r="P37" s="40">
        <f t="shared" ref="P37:P52" si="8">SUM(D37:O37)</f>
        <v>0</v>
      </c>
      <c r="Q37" s="40"/>
      <c r="R37" s="3"/>
    </row>
    <row r="38" spans="3:18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1">
        <f t="shared" si="8"/>
        <v>0</v>
      </c>
      <c r="Q38" s="41"/>
      <c r="R38" s="5"/>
    </row>
    <row r="39" spans="3:18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1">
        <f t="shared" si="8"/>
        <v>0</v>
      </c>
      <c r="Q39" s="41"/>
      <c r="R39" s="5"/>
    </row>
    <row r="40" spans="3:18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1">
        <f t="shared" si="8"/>
        <v>0</v>
      </c>
      <c r="Q40" s="41"/>
      <c r="R40" s="5"/>
    </row>
    <row r="41" spans="3:18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1">
        <f t="shared" si="8"/>
        <v>0</v>
      </c>
      <c r="Q41" s="41"/>
      <c r="R41" s="5"/>
    </row>
    <row r="42" spans="3:18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1">
        <f t="shared" si="8"/>
        <v>0</v>
      </c>
      <c r="Q42" s="41"/>
      <c r="R42" s="5"/>
    </row>
    <row r="43" spans="3:18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1">
        <f t="shared" si="8"/>
        <v>0</v>
      </c>
      <c r="Q43" s="41"/>
      <c r="R43" s="5"/>
    </row>
    <row r="44" spans="3:18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1">
        <f t="shared" si="8"/>
        <v>0</v>
      </c>
      <c r="Q44" s="41"/>
      <c r="R44" s="5"/>
    </row>
    <row r="45" spans="3:18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1">
        <f t="shared" si="8"/>
        <v>0</v>
      </c>
      <c r="Q45" s="41"/>
      <c r="R45" s="5"/>
    </row>
    <row r="46" spans="3:18" hidden="1" x14ac:dyDescent="0.25">
      <c r="C46" s="2" t="s">
        <v>36</v>
      </c>
      <c r="D46" s="40">
        <f>SUM(D47:D52)</f>
        <v>0</v>
      </c>
      <c r="E46" s="40">
        <f t="shared" ref="E46:O46" si="9">SUM(E47:E52)</f>
        <v>0</v>
      </c>
      <c r="F46" s="40">
        <f t="shared" si="9"/>
        <v>0</v>
      </c>
      <c r="G46" s="40">
        <f t="shared" si="9"/>
        <v>0</v>
      </c>
      <c r="H46" s="40">
        <f t="shared" si="9"/>
        <v>0</v>
      </c>
      <c r="I46" s="40">
        <f t="shared" si="9"/>
        <v>0</v>
      </c>
      <c r="J46" s="40">
        <f t="shared" si="9"/>
        <v>0</v>
      </c>
      <c r="K46" s="40">
        <f t="shared" si="9"/>
        <v>0</v>
      </c>
      <c r="L46" s="40">
        <f t="shared" si="9"/>
        <v>0</v>
      </c>
      <c r="M46" s="40">
        <f t="shared" si="9"/>
        <v>0</v>
      </c>
      <c r="N46" s="40">
        <f t="shared" si="9"/>
        <v>0</v>
      </c>
      <c r="O46" s="40">
        <f t="shared" si="9"/>
        <v>0</v>
      </c>
      <c r="P46" s="41">
        <f t="shared" si="8"/>
        <v>0</v>
      </c>
      <c r="Q46" s="41"/>
      <c r="R46" s="5"/>
    </row>
    <row r="47" spans="3:18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1">
        <f t="shared" si="8"/>
        <v>0</v>
      </c>
      <c r="Q47" s="41"/>
    </row>
    <row r="48" spans="3:18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1">
        <f t="shared" si="8"/>
        <v>0</v>
      </c>
      <c r="Q48" s="41"/>
    </row>
    <row r="49" spans="3:19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1">
        <f t="shared" si="8"/>
        <v>0</v>
      </c>
      <c r="Q49" s="41"/>
    </row>
    <row r="50" spans="3:19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1">
        <f t="shared" si="8"/>
        <v>0</v>
      </c>
      <c r="Q50" s="41"/>
    </row>
    <row r="51" spans="3:19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1">
        <f t="shared" si="8"/>
        <v>0</v>
      </c>
      <c r="Q51" s="41"/>
    </row>
    <row r="52" spans="3:19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1">
        <f t="shared" si="8"/>
        <v>0</v>
      </c>
      <c r="Q52" s="41"/>
    </row>
    <row r="53" spans="3:19" x14ac:dyDescent="0.25">
      <c r="C53" s="2" t="s">
        <v>43</v>
      </c>
      <c r="D53" s="40">
        <f>SUM(D54:D62)</f>
        <v>11448800</v>
      </c>
      <c r="E53" s="40">
        <f>SUM(E54:E62)</f>
        <v>8168060.4199999999</v>
      </c>
      <c r="F53" s="40">
        <f t="shared" ref="F53:O53" si="10">SUM(F54:F62)</f>
        <v>4011157.77</v>
      </c>
      <c r="G53" s="40">
        <f>SUM(G54:G62)</f>
        <v>15110420.66</v>
      </c>
      <c r="H53" s="40">
        <f>SUM(H54:H62)</f>
        <v>0</v>
      </c>
      <c r="I53" s="40">
        <f>SUM(I54:I62)</f>
        <v>0</v>
      </c>
      <c r="J53" s="40">
        <f t="shared" si="10"/>
        <v>0</v>
      </c>
      <c r="K53" s="40">
        <f t="shared" si="10"/>
        <v>0</v>
      </c>
      <c r="L53" s="40">
        <f t="shared" si="10"/>
        <v>0</v>
      </c>
      <c r="M53" s="40">
        <f t="shared" si="10"/>
        <v>0</v>
      </c>
      <c r="N53" s="40">
        <f>SUM(N54:N62)</f>
        <v>0</v>
      </c>
      <c r="O53" s="40">
        <f t="shared" si="10"/>
        <v>0</v>
      </c>
      <c r="P53" s="43">
        <f>SUM(D53:O53)</f>
        <v>38738438.850000001</v>
      </c>
      <c r="Q53" s="20"/>
      <c r="R53" s="5"/>
      <c r="S53" s="42"/>
    </row>
    <row r="54" spans="3:19" x14ac:dyDescent="0.25">
      <c r="C54" s="4" t="s">
        <v>44</v>
      </c>
      <c r="D54" s="20">
        <v>112100</v>
      </c>
      <c r="E54" s="20">
        <v>1023682.45</v>
      </c>
      <c r="F54" s="20">
        <v>283702.14</v>
      </c>
      <c r="G54" s="20">
        <v>436836</v>
      </c>
      <c r="H54" s="20"/>
      <c r="I54" s="20"/>
      <c r="J54" s="20"/>
      <c r="K54" s="20"/>
      <c r="L54" s="20"/>
      <c r="M54" s="20"/>
      <c r="N54" s="20"/>
      <c r="O54" s="20"/>
      <c r="P54" s="41">
        <f t="shared" ref="P54:P60" si="11">SUM(D54:O54)</f>
        <v>1856320.5899999999</v>
      </c>
      <c r="Q54" s="41"/>
    </row>
    <row r="55" spans="3:19" x14ac:dyDescent="0.25">
      <c r="C55" s="4" t="s">
        <v>45</v>
      </c>
      <c r="D55" s="20">
        <v>0</v>
      </c>
      <c r="E55" s="20"/>
      <c r="F55" s="20"/>
      <c r="G55" s="20">
        <v>223020</v>
      </c>
      <c r="H55" s="20"/>
      <c r="I55" s="20"/>
      <c r="J55" s="20"/>
      <c r="K55" s="20"/>
      <c r="L55" s="20"/>
      <c r="M55" s="20"/>
      <c r="N55" s="20"/>
      <c r="O55" s="20"/>
      <c r="P55" s="41">
        <f t="shared" si="11"/>
        <v>223020</v>
      </c>
      <c r="Q55" s="41"/>
      <c r="S55" s="54"/>
    </row>
    <row r="56" spans="3:19" x14ac:dyDescent="0.25">
      <c r="C56" s="4" t="s">
        <v>46</v>
      </c>
      <c r="D56" s="20">
        <v>10916620</v>
      </c>
      <c r="E56" s="20">
        <v>7144377.9699999997</v>
      </c>
      <c r="F56" s="20">
        <v>3694018.65</v>
      </c>
      <c r="G56" s="20">
        <v>138060</v>
      </c>
      <c r="H56" s="20"/>
      <c r="I56" s="20"/>
      <c r="J56" s="20"/>
      <c r="K56" s="20"/>
      <c r="L56" s="20"/>
      <c r="M56" s="20"/>
      <c r="N56" s="20"/>
      <c r="O56" s="20"/>
      <c r="P56" s="41">
        <f t="shared" si="11"/>
        <v>21893076.619999997</v>
      </c>
      <c r="Q56" s="41"/>
    </row>
    <row r="57" spans="3:19" x14ac:dyDescent="0.25">
      <c r="C57" s="4" t="s">
        <v>47</v>
      </c>
      <c r="D57" s="20">
        <v>0</v>
      </c>
      <c r="E57" s="20"/>
      <c r="F57" s="20"/>
      <c r="G57" s="20"/>
      <c r="H57" s="20"/>
      <c r="I57" s="20"/>
      <c r="J57" s="20"/>
      <c r="K57" s="20"/>
      <c r="L57" s="41"/>
      <c r="M57" s="20"/>
      <c r="N57" s="20"/>
      <c r="O57" s="20"/>
      <c r="P57" s="41">
        <f t="shared" si="11"/>
        <v>0</v>
      </c>
      <c r="Q57" s="41"/>
    </row>
    <row r="58" spans="3:19" x14ac:dyDescent="0.25">
      <c r="C58" s="4" t="s">
        <v>48</v>
      </c>
      <c r="D58" s="20">
        <v>420080</v>
      </c>
      <c r="E58" s="20"/>
      <c r="F58" s="20">
        <v>33436.980000000003</v>
      </c>
      <c r="G58" s="20">
        <v>14312504.66</v>
      </c>
      <c r="H58" s="20"/>
      <c r="I58" s="20"/>
      <c r="J58" s="20"/>
      <c r="K58" s="20"/>
      <c r="L58" s="20"/>
      <c r="M58" s="20"/>
      <c r="N58" s="20"/>
      <c r="O58" s="20"/>
      <c r="P58" s="41">
        <f t="shared" si="11"/>
        <v>14766021.640000001</v>
      </c>
      <c r="Q58" s="41"/>
    </row>
    <row r="59" spans="3:19" x14ac:dyDescent="0.25">
      <c r="C59" s="4" t="s">
        <v>49</v>
      </c>
      <c r="D59" s="20">
        <v>0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41">
        <f t="shared" si="11"/>
        <v>0</v>
      </c>
      <c r="Q59" s="41"/>
    </row>
    <row r="60" spans="3:19" x14ac:dyDescent="0.25">
      <c r="C60" s="4" t="s">
        <v>50</v>
      </c>
      <c r="D60" s="20">
        <v>0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41">
        <f t="shared" si="11"/>
        <v>0</v>
      </c>
      <c r="Q60" s="41"/>
    </row>
    <row r="61" spans="3:19" x14ac:dyDescent="0.25">
      <c r="C61" s="4" t="s">
        <v>51</v>
      </c>
      <c r="D61" s="20">
        <v>0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41">
        <f>SUM(D61:O61)</f>
        <v>0</v>
      </c>
      <c r="Q61" s="41"/>
    </row>
    <row r="62" spans="3:19" x14ac:dyDescent="0.25">
      <c r="C62" s="4" t="s">
        <v>52</v>
      </c>
      <c r="D62" s="20">
        <v>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41">
        <f>SUM(D62:O62)</f>
        <v>0</v>
      </c>
      <c r="Q62" s="41"/>
    </row>
    <row r="63" spans="3:19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1"/>
      <c r="L63" s="41"/>
      <c r="M63" s="41"/>
      <c r="N63" s="41"/>
      <c r="O63" s="41"/>
      <c r="P63" s="41"/>
      <c r="Q63" s="41"/>
    </row>
    <row r="64" spans="3:19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1"/>
      <c r="L64" s="41"/>
      <c r="M64" s="41"/>
      <c r="N64" s="41"/>
      <c r="O64" s="41"/>
      <c r="P64" s="41"/>
      <c r="Q64" s="41"/>
    </row>
    <row r="65" spans="3:17" x14ac:dyDescent="0.25">
      <c r="C65" s="4" t="s">
        <v>55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3:17" x14ac:dyDescent="0.25">
      <c r="C66" s="4" t="s">
        <v>56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3:17" x14ac:dyDescent="0.25">
      <c r="C67" s="4" t="s">
        <v>57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3:17" x14ac:dyDescent="0.25">
      <c r="C68" s="2" t="s">
        <v>58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pans="3:17" x14ac:dyDescent="0.25">
      <c r="C69" s="4" t="s">
        <v>59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3:17" x14ac:dyDescent="0.25">
      <c r="C70" s="4" t="s">
        <v>60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pans="3:17" x14ac:dyDescent="0.25">
      <c r="C71" s="2" t="s">
        <v>61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3:17" x14ac:dyDescent="0.25">
      <c r="C72" s="4" t="s">
        <v>62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</row>
    <row r="73" spans="3:17" x14ac:dyDescent="0.25">
      <c r="C73" s="4" t="s">
        <v>63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spans="3:17" x14ac:dyDescent="0.25">
      <c r="C74" s="4" t="s">
        <v>64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3:17" x14ac:dyDescent="0.25">
      <c r="C75" s="1" t="s">
        <v>67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0"/>
    </row>
    <row r="76" spans="3:17" x14ac:dyDescent="0.25">
      <c r="C76" s="2" t="s">
        <v>68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3:17" x14ac:dyDescent="0.25">
      <c r="C77" s="4" t="s">
        <v>69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3:17" x14ac:dyDescent="0.25">
      <c r="C78" s="4" t="s">
        <v>70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3:17" x14ac:dyDescent="0.25">
      <c r="C79" s="2" t="s">
        <v>71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3:17" x14ac:dyDescent="0.25">
      <c r="C80" s="4" t="s">
        <v>72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3:17" x14ac:dyDescent="0.25">
      <c r="C81" s="4" t="s">
        <v>73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3:17" x14ac:dyDescent="0.25">
      <c r="C82" s="2" t="s">
        <v>74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3:17" x14ac:dyDescent="0.25">
      <c r="C83" s="4" t="s">
        <v>75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3:17" x14ac:dyDescent="0.25">
      <c r="C84" s="8" t="s">
        <v>65</v>
      </c>
      <c r="D84" s="46">
        <f>D11+D17+D27+D37+D46+D53+D63+D68+D71</f>
        <v>68732960.109999999</v>
      </c>
      <c r="E84" s="46">
        <f t="shared" ref="E84:O84" si="12">E11+E17+E27+E37+E46+E53+E63+E68+E71</f>
        <v>93839236.709999993</v>
      </c>
      <c r="F84" s="46">
        <f t="shared" si="12"/>
        <v>70836984.469999984</v>
      </c>
      <c r="G84" s="46">
        <f t="shared" si="12"/>
        <v>127051953.63999999</v>
      </c>
      <c r="H84" s="46">
        <f t="shared" si="12"/>
        <v>0</v>
      </c>
      <c r="I84" s="46">
        <f t="shared" si="12"/>
        <v>0</v>
      </c>
      <c r="J84" s="46">
        <f t="shared" si="12"/>
        <v>0</v>
      </c>
      <c r="K84" s="46">
        <f t="shared" si="12"/>
        <v>0</v>
      </c>
      <c r="L84" s="46">
        <f t="shared" si="12"/>
        <v>0</v>
      </c>
      <c r="M84" s="46">
        <f>M11+M17+M27+M37+M46+M53+M63+M68+M71</f>
        <v>0</v>
      </c>
      <c r="N84" s="46">
        <f>N11+N17+N27+N37+N46+N53+N63+N68+N71</f>
        <v>0</v>
      </c>
      <c r="O84" s="46">
        <f t="shared" si="12"/>
        <v>0</v>
      </c>
      <c r="P84" s="46">
        <f>+P11+P17+P27+P53</f>
        <v>360461134.93000001</v>
      </c>
      <c r="Q84" s="40"/>
    </row>
    <row r="85" spans="3:17" ht="15.75" thickBot="1" x14ac:dyDescent="0.3"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3:17" ht="15.75" thickBot="1" x14ac:dyDescent="0.3">
      <c r="C86" s="58" t="s">
        <v>108</v>
      </c>
      <c r="D86" s="41"/>
      <c r="E86" s="41"/>
      <c r="F86" s="41"/>
      <c r="I86" s="41"/>
    </row>
    <row r="87" spans="3:17" ht="15.75" thickBot="1" x14ac:dyDescent="0.3">
      <c r="C87" s="59" t="s">
        <v>109</v>
      </c>
      <c r="D87" s="19"/>
      <c r="I87" s="41"/>
    </row>
    <row r="88" spans="3:17" ht="15.75" thickBot="1" x14ac:dyDescent="0.3">
      <c r="C88" s="59" t="s">
        <v>110</v>
      </c>
      <c r="H88" s="41"/>
      <c r="I88" s="42"/>
    </row>
    <row r="89" spans="3:17" ht="15.75" thickBot="1" x14ac:dyDescent="0.3">
      <c r="C89" s="60" t="s">
        <v>111</v>
      </c>
      <c r="H89" s="41"/>
    </row>
    <row r="90" spans="3:17" ht="15.75" thickBot="1" x14ac:dyDescent="0.3">
      <c r="C90" s="18" t="s">
        <v>95</v>
      </c>
      <c r="D90" s="61"/>
      <c r="E90" s="61"/>
      <c r="F90" s="62"/>
      <c r="H90" s="41"/>
      <c r="I90" s="20"/>
      <c r="J90" s="42"/>
    </row>
    <row r="91" spans="3:17" ht="15.75" thickBot="1" x14ac:dyDescent="0.3">
      <c r="C91" s="65" t="s">
        <v>96</v>
      </c>
      <c r="D91" s="66"/>
      <c r="E91" s="66"/>
      <c r="F91" s="67"/>
    </row>
    <row r="92" spans="3:17" ht="15.75" thickBot="1" x14ac:dyDescent="0.3">
      <c r="C92" s="68" t="s">
        <v>97</v>
      </c>
      <c r="D92" s="69"/>
      <c r="E92" s="69"/>
      <c r="F92" s="70"/>
    </row>
    <row r="93" spans="3:17" x14ac:dyDescent="0.25">
      <c r="D93" s="41"/>
      <c r="I93" s="41"/>
    </row>
    <row r="94" spans="3:17" x14ac:dyDescent="0.25">
      <c r="I94" s="41"/>
    </row>
    <row r="95" spans="3:17" x14ac:dyDescent="0.25">
      <c r="H95" s="41"/>
      <c r="I95" s="42"/>
    </row>
    <row r="96" spans="3:17" ht="15.75" x14ac:dyDescent="0.25">
      <c r="C96" s="63" t="s">
        <v>112</v>
      </c>
      <c r="H96" s="41"/>
    </row>
    <row r="97" spans="3:10" ht="15.75" x14ac:dyDescent="0.25">
      <c r="C97" s="64" t="s">
        <v>110</v>
      </c>
      <c r="H97" s="41"/>
      <c r="I97" s="20"/>
      <c r="J97" s="42"/>
    </row>
  </sheetData>
  <mergeCells count="7">
    <mergeCell ref="C3:P3"/>
    <mergeCell ref="C91:F91"/>
    <mergeCell ref="C92:F92"/>
    <mergeCell ref="C4:P4"/>
    <mergeCell ref="C5:P5"/>
    <mergeCell ref="C6:P6"/>
    <mergeCell ref="C7:P7"/>
  </mergeCells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2025-05-09T16:43:26Z</cp:lastPrinted>
  <dcterms:created xsi:type="dcterms:W3CDTF">2021-07-29T18:58:50Z</dcterms:created>
  <dcterms:modified xsi:type="dcterms:W3CDTF">2025-05-09T17:50:59Z</dcterms:modified>
</cp:coreProperties>
</file>