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5 - May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G13" i="2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H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10" i="3" l="1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E85" i="2"/>
  <c r="D47" i="2"/>
  <c r="E47" i="2"/>
  <c r="E54" i="2" l="1"/>
  <c r="D54" i="2"/>
  <c r="I53" i="3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R50" i="2" s="1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R43" i="2" s="1"/>
  <c r="F44" i="2"/>
  <c r="F45" i="2"/>
  <c r="F46" i="2"/>
  <c r="F39" i="2"/>
  <c r="R39" i="2" s="1"/>
  <c r="F28" i="2"/>
  <c r="E38" i="2"/>
  <c r="D72" i="2"/>
  <c r="D69" i="2"/>
  <c r="D64" i="2"/>
  <c r="D38" i="2"/>
  <c r="D28" i="2"/>
  <c r="D18" i="2"/>
  <c r="D12" i="2"/>
  <c r="R45" i="2" l="1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K10" i="3" s="1"/>
  <c r="J11" i="3"/>
  <c r="I11" i="3"/>
  <c r="G11" i="3"/>
  <c r="F11" i="3"/>
  <c r="E11" i="3"/>
  <c r="D11" i="3"/>
  <c r="D10" i="3" l="1"/>
  <c r="O10" i="3"/>
  <c r="P27" i="3"/>
  <c r="F10" i="3"/>
  <c r="E10" i="3"/>
  <c r="G10" i="3"/>
  <c r="I10" i="3"/>
  <c r="J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K85" i="2" s="1"/>
  <c r="L12" i="2"/>
  <c r="L85" i="2" l="1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E28" i="2"/>
  <c r="E18" i="2"/>
  <c r="R85" i="2" l="1"/>
  <c r="R11" i="2"/>
  <c r="E11" i="2"/>
  <c r="D11" i="2" l="1"/>
</calcChain>
</file>

<file path=xl/sharedStrings.xml><?xml version="1.0" encoding="utf-8"?>
<sst xmlns="http://schemas.openxmlformats.org/spreadsheetml/2006/main" count="288" uniqueCount="114">
  <si>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</si>
  <si>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</si>
  <si>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</si>
  <si>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</si>
  <si>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</si>
  <si>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</si>
  <si>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</si>
  <si>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</si>
  <si>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</si>
  <si>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</si>
  <si>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</si>
  <si>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</si>
  <si>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</si>
  <si>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</si>
  <si>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</si>
  <si>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</si>
  <si>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</si>
  <si>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</si>
  <si>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</si>
  <si>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</si>
  <si>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</si>
  <si>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</si>
  <si>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</si>
  <si>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</si>
  <si>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</si>
  <si>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</si>
  <si>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</si>
  <si>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</si>
  <si>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</si>
  <si>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</si>
  <si>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</si>
  <si>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</si>
  <si>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</si>
  <si>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</si>
  <si>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</si>
  <si>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</si>
  <si>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</si>
  <si>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</si>
  <si>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</si>
  <si>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</si>
  <si>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</si>
  <si>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</si>
  <si>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</si>
  <si>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</si>
  <si>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</si>
  <si>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</si>
  <si>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</si>
  <si>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</si>
  <si>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</si>
  <si>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</si>
  <si>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</si>
  <si>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</si>
  <si>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</si>
  <si>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</si>
  <si>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</si>
  <si>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</si>
  <si>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</si>
  <si>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</si>
  <si>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</si>
  <si>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</si>
  <si>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</si>
  <si>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</si>
  <si>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</si>
  <si>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</si>
  <si>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</si>
  <si>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</si>
  <si>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</si>
  <si>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</si>
  <si>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</si>
  <si>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</si>
  <si>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</si>
  <si>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</si>
  <si>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</si>
  <si>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</si>
  <si>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</si>
  <si>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</si>
  <si>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</si>
  <si>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</si>
  <si>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</si>
  <si>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</si>
  <si>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</si>
  <si>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</si>
  <si>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</si>
  <si>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</si>
  <si>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</si>
  <si>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</si>
  <si>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</si>
  <si>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</si>
  <si>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</si>
  <si>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</si>
  <si>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</si>
  <si>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</si>
  <si>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</si>
  <si>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</si>
  <si>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</si>
  <si>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</si>
  <si>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</si>
  <si>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</si>
  <si>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</si>
  <si>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</si>
  <si>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</si>
  <si>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</si>
  <si>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</si>
  <si>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</si>
  <si>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</si>
  <si>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</si>
  <si>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</si>
  <si>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</si>
  <si>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Fuente: SIGEF</t>
  </si>
  <si>
    <t>Cinthia E. Dicent Montero</t>
  </si>
  <si>
    <t>Coordinadora de Presupuesto</t>
  </si>
  <si>
    <t>Subdirección Planificación y Conocimientos</t>
  </si>
  <si>
    <t>Licda.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</si>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</sst>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/>
    <xf numFmtId="0" fontId="11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0" borderId="12" xfId="0" applyFont="1" applyBorder="1" applyAlignment="1"/>
    <xf numFmtId="0" fontId="0" fillId="0" borderId="13" xfId="0" applyBorder="1"/>
    <xf numFmtId="0" fontId="0" fillId="0" borderId="0" xfId="0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6" t="s">
        <v>98</v>
      </c>
      <c r="D3" s="57"/>
      <c r="E3" s="57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54" t="s">
        <v>99</v>
      </c>
      <c r="D4" s="55"/>
      <c r="E4" s="55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0" t="s">
        <v>107</v>
      </c>
      <c r="D5" s="61"/>
      <c r="E5" s="6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58" t="s">
        <v>76</v>
      </c>
      <c r="D6" s="59"/>
      <c r="E6" s="5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58" t="s">
        <v>77</v>
      </c>
      <c r="D7" s="59"/>
      <c r="E7" s="5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106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1265062004</v>
      </c>
      <c r="E10" s="28"/>
      <c r="F10" s="7"/>
    </row>
    <row r="11" spans="2:16" x14ac:dyDescent="0.25">
      <c r="C11" s="29" t="s">
        <v>1</v>
      </c>
      <c r="D11" s="49">
        <f>SUM(D12:D16)</f>
        <v>868967931</v>
      </c>
      <c r="E11" s="26"/>
      <c r="F11" s="25"/>
    </row>
    <row r="12" spans="2:16" x14ac:dyDescent="0.25">
      <c r="C12" s="30" t="s">
        <v>2</v>
      </c>
      <c r="D12" s="50">
        <v>695114124.66999996</v>
      </c>
      <c r="E12" s="31"/>
      <c r="F12" s="25"/>
    </row>
    <row r="13" spans="2:16" x14ac:dyDescent="0.25">
      <c r="C13" s="30" t="s">
        <v>3</v>
      </c>
      <c r="D13" s="50">
        <v>76686279</v>
      </c>
      <c r="F13" s="25"/>
    </row>
    <row r="14" spans="2:16" x14ac:dyDescent="0.25">
      <c r="C14" s="30" t="s">
        <v>4</v>
      </c>
      <c r="D14" s="50">
        <v>0</v>
      </c>
      <c r="F14" s="25"/>
    </row>
    <row r="15" spans="2:16" x14ac:dyDescent="0.25">
      <c r="C15" s="30" t="s">
        <v>5</v>
      </c>
      <c r="D15" s="50">
        <v>158400</v>
      </c>
      <c r="F15" s="25"/>
    </row>
    <row r="16" spans="2:16" x14ac:dyDescent="0.25">
      <c r="C16" s="30" t="s">
        <v>6</v>
      </c>
      <c r="D16" s="50">
        <v>97009127.329999998</v>
      </c>
      <c r="F16" s="25"/>
    </row>
    <row r="17" spans="3:6" x14ac:dyDescent="0.25">
      <c r="C17" s="29" t="s">
        <v>7</v>
      </c>
      <c r="D17" s="49">
        <f>SUM(D18:D26)</f>
        <v>52173500</v>
      </c>
      <c r="F17" s="25"/>
    </row>
    <row r="18" spans="3:6" x14ac:dyDescent="0.25">
      <c r="C18" s="30" t="s">
        <v>8</v>
      </c>
      <c r="D18" s="50">
        <v>8527740</v>
      </c>
      <c r="F18" s="25"/>
    </row>
    <row r="19" spans="3:6" x14ac:dyDescent="0.25">
      <c r="C19" s="30" t="s">
        <v>9</v>
      </c>
      <c r="D19" s="50">
        <v>595000</v>
      </c>
      <c r="F19" s="25"/>
    </row>
    <row r="20" spans="3:6" x14ac:dyDescent="0.25">
      <c r="C20" s="30" t="s">
        <v>10</v>
      </c>
      <c r="D20" s="50">
        <v>75600</v>
      </c>
      <c r="F20" s="25"/>
    </row>
    <row r="21" spans="3:6" x14ac:dyDescent="0.25">
      <c r="C21" s="30" t="s">
        <v>11</v>
      </c>
      <c r="D21" s="50">
        <v>1306000</v>
      </c>
      <c r="F21" s="25"/>
    </row>
    <row r="22" spans="3:6" x14ac:dyDescent="0.25">
      <c r="C22" s="30" t="s">
        <v>12</v>
      </c>
      <c r="D22" s="50">
        <v>4891800</v>
      </c>
      <c r="F22" s="25"/>
    </row>
    <row r="23" spans="3:6" x14ac:dyDescent="0.25">
      <c r="C23" s="30" t="s">
        <v>13</v>
      </c>
      <c r="D23" s="50">
        <v>1650000</v>
      </c>
      <c r="F23" s="25"/>
    </row>
    <row r="24" spans="3:6" x14ac:dyDescent="0.25">
      <c r="C24" s="30" t="s">
        <v>14</v>
      </c>
      <c r="D24" s="50">
        <v>24318000</v>
      </c>
      <c r="F24" s="25"/>
    </row>
    <row r="25" spans="3:6" x14ac:dyDescent="0.25">
      <c r="C25" s="30" t="s">
        <v>15</v>
      </c>
      <c r="D25" s="50">
        <v>6109360</v>
      </c>
      <c r="F25" s="25"/>
    </row>
    <row r="26" spans="3:6" x14ac:dyDescent="0.25">
      <c r="C26" s="30" t="s">
        <v>16</v>
      </c>
      <c r="D26" s="50">
        <v>4700000</v>
      </c>
      <c r="F26" s="25"/>
    </row>
    <row r="27" spans="3:6" x14ac:dyDescent="0.25">
      <c r="C27" s="29" t="s">
        <v>17</v>
      </c>
      <c r="D27" s="49">
        <f>SUM(D28:D36)</f>
        <v>297846193</v>
      </c>
      <c r="F27" s="25"/>
    </row>
    <row r="28" spans="3:6" x14ac:dyDescent="0.25">
      <c r="C28" s="30" t="s">
        <v>18</v>
      </c>
      <c r="D28" s="50">
        <v>16047990</v>
      </c>
      <c r="F28" s="25"/>
    </row>
    <row r="29" spans="3:6" x14ac:dyDescent="0.25">
      <c r="C29" s="30" t="s">
        <v>19</v>
      </c>
      <c r="D29" s="50">
        <v>4536552</v>
      </c>
      <c r="F29" s="25"/>
    </row>
    <row r="30" spans="3:6" x14ac:dyDescent="0.25">
      <c r="C30" s="30" t="s">
        <v>20</v>
      </c>
      <c r="D30" s="50">
        <v>12612600</v>
      </c>
      <c r="F30" s="25"/>
    </row>
    <row r="31" spans="3:6" x14ac:dyDescent="0.25">
      <c r="C31" s="30" t="s">
        <v>21</v>
      </c>
      <c r="D31" s="50">
        <v>101598721</v>
      </c>
      <c r="F31" s="25"/>
    </row>
    <row r="32" spans="3:6" x14ac:dyDescent="0.25">
      <c r="C32" s="30" t="s">
        <v>22</v>
      </c>
      <c r="D32" s="50">
        <v>5147200</v>
      </c>
      <c r="F32" s="25"/>
    </row>
    <row r="33" spans="3:6" x14ac:dyDescent="0.25">
      <c r="C33" s="30" t="s">
        <v>23</v>
      </c>
      <c r="D33" s="50">
        <v>7041400</v>
      </c>
      <c r="F33" s="25"/>
    </row>
    <row r="34" spans="3:6" x14ac:dyDescent="0.25">
      <c r="C34" s="30" t="s">
        <v>24</v>
      </c>
      <c r="D34" s="50">
        <v>50995330</v>
      </c>
      <c r="F34" s="25"/>
    </row>
    <row r="35" spans="3:6" x14ac:dyDescent="0.25">
      <c r="C35" s="30" t="s">
        <v>25</v>
      </c>
      <c r="D35" s="50">
        <v>0</v>
      </c>
      <c r="F35" s="25"/>
    </row>
    <row r="36" spans="3:6" x14ac:dyDescent="0.25">
      <c r="C36" s="30" t="s">
        <v>26</v>
      </c>
      <c r="D36" s="50">
        <v>99866400</v>
      </c>
      <c r="F36" s="25"/>
    </row>
    <row r="37" spans="3:6" x14ac:dyDescent="0.25">
      <c r="C37" s="29" t="s">
        <v>27</v>
      </c>
      <c r="D37" s="49">
        <f>SUM(D38:D44)</f>
        <v>0</v>
      </c>
      <c r="F37" s="25"/>
    </row>
    <row r="38" spans="3:6" x14ac:dyDescent="0.25">
      <c r="C38" s="30" t="s">
        <v>28</v>
      </c>
      <c r="D38" s="50"/>
      <c r="F38" s="25"/>
    </row>
    <row r="39" spans="3:6" x14ac:dyDescent="0.25">
      <c r="C39" s="30" t="s">
        <v>29</v>
      </c>
      <c r="D39" s="50"/>
      <c r="F39" s="25"/>
    </row>
    <row r="40" spans="3:6" x14ac:dyDescent="0.25">
      <c r="C40" s="30" t="s">
        <v>30</v>
      </c>
      <c r="D40" s="50"/>
      <c r="F40" s="25"/>
    </row>
    <row r="41" spans="3:6" x14ac:dyDescent="0.25">
      <c r="C41" s="30" t="s">
        <v>31</v>
      </c>
      <c r="D41" s="50"/>
      <c r="F41" s="25"/>
    </row>
    <row r="42" spans="3:6" x14ac:dyDescent="0.25">
      <c r="C42" s="30" t="s">
        <v>32</v>
      </c>
      <c r="D42" s="50"/>
      <c r="F42" s="25"/>
    </row>
    <row r="43" spans="3:6" x14ac:dyDescent="0.25">
      <c r="C43" s="30" t="s">
        <v>34</v>
      </c>
      <c r="D43" s="50"/>
      <c r="F43" s="25"/>
    </row>
    <row r="44" spans="3:6" x14ac:dyDescent="0.25">
      <c r="C44" s="30" t="s">
        <v>35</v>
      </c>
      <c r="D44" s="50"/>
      <c r="F44" s="25"/>
    </row>
    <row r="45" spans="3:6" x14ac:dyDescent="0.25">
      <c r="C45" s="29" t="s">
        <v>36</v>
      </c>
      <c r="D45" s="49">
        <f>SUM(D46:D52)</f>
        <v>0</v>
      </c>
      <c r="F45" s="25"/>
    </row>
    <row r="46" spans="3:6" x14ac:dyDescent="0.25">
      <c r="C46" s="30" t="s">
        <v>37</v>
      </c>
      <c r="D46" s="50"/>
      <c r="F46" s="25"/>
    </row>
    <row r="47" spans="3:6" x14ac:dyDescent="0.25">
      <c r="C47" s="30" t="s">
        <v>38</v>
      </c>
      <c r="D47" s="50"/>
      <c r="F47" s="25"/>
    </row>
    <row r="48" spans="3:6" x14ac:dyDescent="0.25">
      <c r="C48" s="30" t="s">
        <v>39</v>
      </c>
      <c r="D48" s="50"/>
      <c r="F48" s="25"/>
    </row>
    <row r="49" spans="3:6" x14ac:dyDescent="0.25">
      <c r="C49" s="30" t="s">
        <v>40</v>
      </c>
      <c r="D49" s="50"/>
      <c r="F49" s="25"/>
    </row>
    <row r="50" spans="3:6" x14ac:dyDescent="0.25">
      <c r="C50" s="30" t="s">
        <v>100</v>
      </c>
      <c r="D50" s="50"/>
      <c r="F50" s="25"/>
    </row>
    <row r="51" spans="3:6" x14ac:dyDescent="0.25">
      <c r="C51" s="30" t="s">
        <v>41</v>
      </c>
      <c r="D51" s="50"/>
      <c r="F51" s="25"/>
    </row>
    <row r="52" spans="3:6" x14ac:dyDescent="0.25">
      <c r="C52" s="30" t="s">
        <v>42</v>
      </c>
      <c r="D52" s="50"/>
      <c r="F52" s="25"/>
    </row>
    <row r="53" spans="3:6" x14ac:dyDescent="0.25">
      <c r="C53" s="29" t="s">
        <v>43</v>
      </c>
      <c r="D53" s="49">
        <f>SUM(D54:D62)</f>
        <v>46074380</v>
      </c>
      <c r="F53" s="25"/>
    </row>
    <row r="54" spans="3:6" x14ac:dyDescent="0.25">
      <c r="C54" s="30" t="s">
        <v>44</v>
      </c>
      <c r="D54" s="50">
        <v>8130000</v>
      </c>
      <c r="F54" s="25"/>
    </row>
    <row r="55" spans="3:6" x14ac:dyDescent="0.25">
      <c r="C55" s="30" t="s">
        <v>101</v>
      </c>
      <c r="D55" s="50">
        <v>866180</v>
      </c>
      <c r="F55" s="25"/>
    </row>
    <row r="56" spans="3:6" x14ac:dyDescent="0.25">
      <c r="C56" s="30" t="s">
        <v>46</v>
      </c>
      <c r="D56" s="50">
        <v>26613200</v>
      </c>
      <c r="F56" s="25"/>
    </row>
    <row r="57" spans="3:6" x14ac:dyDescent="0.25">
      <c r="C57" s="30" t="s">
        <v>47</v>
      </c>
      <c r="D57" s="50">
        <v>0</v>
      </c>
      <c r="F57" s="25"/>
    </row>
    <row r="58" spans="3:6" x14ac:dyDescent="0.25">
      <c r="C58" s="30" t="s">
        <v>48</v>
      </c>
      <c r="D58" s="50">
        <v>6805000</v>
      </c>
      <c r="F58" s="25"/>
    </row>
    <row r="59" spans="3:6" x14ac:dyDescent="0.25">
      <c r="C59" s="30" t="s">
        <v>49</v>
      </c>
      <c r="D59" s="50">
        <v>810000</v>
      </c>
      <c r="F59" s="25"/>
    </row>
    <row r="60" spans="3:6" x14ac:dyDescent="0.25">
      <c r="C60" s="30" t="s">
        <v>102</v>
      </c>
      <c r="D60" s="50">
        <v>0</v>
      </c>
      <c r="F60" s="25"/>
    </row>
    <row r="61" spans="3:6" x14ac:dyDescent="0.25">
      <c r="C61" s="30" t="s">
        <v>51</v>
      </c>
      <c r="D61" s="50">
        <v>1150000</v>
      </c>
      <c r="F61" s="25"/>
    </row>
    <row r="62" spans="3:6" x14ac:dyDescent="0.25">
      <c r="C62" s="30" t="s">
        <v>52</v>
      </c>
      <c r="D62" s="50">
        <v>1700000</v>
      </c>
      <c r="F62" s="25"/>
    </row>
    <row r="63" spans="3:6" x14ac:dyDescent="0.25">
      <c r="C63" s="29" t="s">
        <v>53</v>
      </c>
      <c r="D63" s="49">
        <f>SUM(D64:D67)</f>
        <v>0</v>
      </c>
      <c r="F63" s="25"/>
    </row>
    <row r="64" spans="3:6" x14ac:dyDescent="0.25">
      <c r="C64" s="30" t="s">
        <v>54</v>
      </c>
      <c r="D64" s="50">
        <v>0</v>
      </c>
      <c r="F64" s="25"/>
    </row>
    <row r="65" spans="3:6" x14ac:dyDescent="0.25">
      <c r="C65" s="30" t="s">
        <v>55</v>
      </c>
      <c r="D65" s="50"/>
      <c r="F65" s="25"/>
    </row>
    <row r="66" spans="3:6" x14ac:dyDescent="0.25">
      <c r="C66" s="30" t="s">
        <v>56</v>
      </c>
      <c r="D66" s="50"/>
      <c r="F66" s="25"/>
    </row>
    <row r="67" spans="3:6" x14ac:dyDescent="0.25">
      <c r="C67" s="30" t="s">
        <v>57</v>
      </c>
      <c r="D67" s="50"/>
      <c r="F67" s="25"/>
    </row>
    <row r="68" spans="3:6" x14ac:dyDescent="0.25">
      <c r="C68" s="29" t="s">
        <v>58</v>
      </c>
      <c r="D68" s="49">
        <f>SUM(D69:D70)</f>
        <v>0</v>
      </c>
      <c r="F68" s="25"/>
    </row>
    <row r="69" spans="3:6" x14ac:dyDescent="0.25">
      <c r="C69" s="30" t="s">
        <v>59</v>
      </c>
      <c r="D69" s="50"/>
      <c r="F69" s="25"/>
    </row>
    <row r="70" spans="3:6" x14ac:dyDescent="0.25">
      <c r="C70" s="30" t="s">
        <v>60</v>
      </c>
      <c r="D70" s="50"/>
      <c r="F70" s="25"/>
    </row>
    <row r="71" spans="3:6" x14ac:dyDescent="0.25">
      <c r="C71" s="29" t="s">
        <v>61</v>
      </c>
      <c r="D71" s="49">
        <f>SUM(D72:D74)</f>
        <v>0</v>
      </c>
      <c r="F71" s="25"/>
    </row>
    <row r="72" spans="3:6" x14ac:dyDescent="0.25">
      <c r="C72" s="30" t="s">
        <v>62</v>
      </c>
      <c r="D72" s="50"/>
      <c r="F72" s="25"/>
    </row>
    <row r="73" spans="3:6" x14ac:dyDescent="0.25">
      <c r="C73" s="30" t="s">
        <v>63</v>
      </c>
      <c r="D73" s="50"/>
      <c r="F73" s="25"/>
    </row>
    <row r="74" spans="3:6" x14ac:dyDescent="0.25">
      <c r="C74" s="30" t="s">
        <v>64</v>
      </c>
      <c r="D74" s="50"/>
      <c r="F74" s="25"/>
    </row>
    <row r="75" spans="3:6" x14ac:dyDescent="0.25">
      <c r="C75" s="32" t="s">
        <v>103</v>
      </c>
      <c r="D75" s="51">
        <f>D11+D17+D27+D37+D45+D53+D63+D68+D71</f>
        <v>1265062004</v>
      </c>
      <c r="E75" s="33"/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104</v>
      </c>
      <c r="D86" s="33"/>
      <c r="E86" s="33"/>
      <c r="F86" s="25"/>
    </row>
    <row r="88" spans="3:6" ht="15.75" x14ac:dyDescent="0.25">
      <c r="C88" s="37" t="s">
        <v>105</v>
      </c>
      <c r="D88" s="38">
        <f>D75+D86</f>
        <v>1265062004</v>
      </c>
      <c r="E88" s="38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8"/>
  <sheetViews>
    <sheetView showGridLines="0" tabSelected="1" topLeftCell="C1" workbookViewId="0">
      <selection activeCell="C90" sqref="C90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3.42578125" customWidth="1"/>
    <col min="6" max="7" width="14.140625" customWidth="1"/>
    <col min="8" max="8" width="15.28515625" customWidth="1"/>
    <col min="9" max="10" width="14.140625" customWidth="1"/>
    <col min="11" max="11" width="10.28515625" customWidth="1"/>
    <col min="12" max="12" width="8.7109375" customWidth="1"/>
    <col min="13" max="13" width="10.5703125" customWidth="1"/>
    <col min="14" max="14" width="14.140625" customWidth="1"/>
    <col min="15" max="15" width="11.42578125" customWidth="1"/>
    <col min="16" max="16" width="11.7109375" customWidth="1"/>
    <col min="17" max="17" width="12.28515625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56" t="s">
        <v>98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3:21" ht="21" customHeight="1" x14ac:dyDescent="0.25">
      <c r="C4" s="54" t="s">
        <v>99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3:21" ht="15.75" x14ac:dyDescent="0.25">
      <c r="C5" s="60" t="s">
        <v>107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3:21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21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3:21" x14ac:dyDescent="0.25">
      <c r="D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65" t="s">
        <v>66</v>
      </c>
      <c r="D9" s="66" t="s">
        <v>94</v>
      </c>
      <c r="E9" s="66" t="s">
        <v>93</v>
      </c>
      <c r="F9" s="62" t="s">
        <v>91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21" x14ac:dyDescent="0.25">
      <c r="C10" s="65"/>
      <c r="D10" s="67"/>
      <c r="E10" s="67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0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81453650.559999987</v>
      </c>
      <c r="J11" s="42">
        <f>+J12+J18+J28+J54</f>
        <v>76963427.420000002</v>
      </c>
      <c r="K11" s="42">
        <f t="shared" si="0"/>
        <v>0</v>
      </c>
      <c r="L11" s="42">
        <f t="shared" si="0"/>
        <v>0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395742711.67000002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2">
        <f>SUM(E13:E17)</f>
        <v>0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50408174.829999991</v>
      </c>
      <c r="J12" s="42">
        <f>SUM(J13:J17)</f>
        <v>50628244.280000001</v>
      </c>
      <c r="K12" s="42">
        <f t="shared" si="5"/>
        <v>0</v>
      </c>
      <c r="L12" s="42">
        <f t="shared" si="5"/>
        <v>0</v>
      </c>
      <c r="M12" s="42">
        <f t="shared" ref="M12" si="6">SUM(M13:M17)</f>
        <v>0</v>
      </c>
      <c r="N12" s="42">
        <f t="shared" ref="N12" si="7">SUM(N13:N17)</f>
        <v>0</v>
      </c>
      <c r="O12" s="42">
        <f t="shared" ref="O12" si="8">SUM(O13:O17)</f>
        <v>0</v>
      </c>
      <c r="P12" s="42">
        <f>SUM(P13:P17)</f>
        <v>0</v>
      </c>
      <c r="Q12" s="42">
        <f t="shared" ref="Q12" si="9">SUM(Q13:Q17)</f>
        <v>0</v>
      </c>
      <c r="R12" s="45">
        <f>SUM(F12:Q12)</f>
        <v>275605731.86000001</v>
      </c>
      <c r="S12" s="24"/>
    </row>
    <row r="13" spans="3:21" x14ac:dyDescent="0.25">
      <c r="C13" s="4" t="s">
        <v>2</v>
      </c>
      <c r="D13" s="50">
        <v>695114124.66999996</v>
      </c>
      <c r="E13" s="43"/>
      <c r="F13" s="22">
        <f>+'P3 Ejecucion '!D12</f>
        <v>43771174.960000001</v>
      </c>
      <c r="G13" s="22">
        <f>+'P3 Ejecucion '!E12</f>
        <v>43184505.210000001</v>
      </c>
      <c r="H13" s="22">
        <f>+'P3 Ejecucion '!F12</f>
        <v>43841710.289999999</v>
      </c>
      <c r="I13" s="22">
        <f>+'P3 Ejecucion '!G12</f>
        <v>43182386.369999997</v>
      </c>
      <c r="J13" s="22">
        <f>+'P3 Ejecucion '!H12</f>
        <v>43561091.359999999</v>
      </c>
      <c r="K13" s="22">
        <f>+'P3 Ejecucion '!I12</f>
        <v>0</v>
      </c>
      <c r="L13" s="22">
        <f>+'P3 Ejecucion '!J12</f>
        <v>0</v>
      </c>
      <c r="M13" s="22">
        <f>+'P3 Ejecucion '!K12</f>
        <v>0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217540868.19</v>
      </c>
      <c r="S13" s="24"/>
    </row>
    <row r="14" spans="3:21" x14ac:dyDescent="0.25">
      <c r="C14" s="4" t="s">
        <v>3</v>
      </c>
      <c r="D14" s="50">
        <v>76686279</v>
      </c>
      <c r="E14" s="43"/>
      <c r="F14" s="22">
        <f>+'P3 Ejecucion '!D13</f>
        <v>548056.66</v>
      </c>
      <c r="G14" s="22">
        <f>+'P3 Ejecucion '!E13</f>
        <v>569983.13</v>
      </c>
      <c r="H14" s="22">
        <f>+'P3 Ejecucion '!F13</f>
        <v>23060971.239999998</v>
      </c>
      <c r="I14" s="22">
        <f>+'P3 Ejecucion '!G13</f>
        <v>759371.66</v>
      </c>
      <c r="J14" s="22">
        <f>+'P3 Ejecucion '!H13</f>
        <v>574575</v>
      </c>
      <c r="K14" s="22">
        <f>+'P3 Ejecucion '!I13</f>
        <v>0</v>
      </c>
      <c r="L14" s="22">
        <f>+'P3 Ejecucion '!J13</f>
        <v>0</v>
      </c>
      <c r="M14" s="22">
        <f>+'P3 Ejecucion '!K13</f>
        <v>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10">SUM(F14:Q14)</f>
        <v>25512957.689999998</v>
      </c>
      <c r="S14" s="24"/>
    </row>
    <row r="15" spans="3:21" x14ac:dyDescent="0.25">
      <c r="C15" s="4" t="s">
        <v>4</v>
      </c>
      <c r="D15" s="50">
        <v>0</v>
      </c>
      <c r="E15" s="43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43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43"/>
      <c r="F17" s="22">
        <f>+'P3 Ejecucion '!D16</f>
        <v>6594263.4299999997</v>
      </c>
      <c r="G17" s="22">
        <f>+'P3 Ejecucion '!E16</f>
        <v>6505498.5700000003</v>
      </c>
      <c r="H17" s="22">
        <f>+'P3 Ejecucion '!F16</f>
        <v>6493149.2599999998</v>
      </c>
      <c r="I17" s="22">
        <f>+'P3 Ejecucion '!G16</f>
        <v>6466416.7999999998</v>
      </c>
      <c r="J17" s="22">
        <f>+'P3 Ejecucion '!H16</f>
        <v>6492577.9199999999</v>
      </c>
      <c r="K17" s="22">
        <f>+'P3 Ejecucion '!I16</f>
        <v>0</v>
      </c>
      <c r="L17" s="22">
        <f>+'P3 Ejecucion '!J16</f>
        <v>0</v>
      </c>
      <c r="M17" s="22">
        <f>+'P3 Ejecucion '!K16</f>
        <v>0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10"/>
        <v>32551905.979999997</v>
      </c>
      <c r="S17" s="24"/>
    </row>
    <row r="18" spans="3:19" x14ac:dyDescent="0.25">
      <c r="C18" s="2" t="s">
        <v>7</v>
      </c>
      <c r="D18" s="49">
        <f>SUM(D19:D27)</f>
        <v>52173500</v>
      </c>
      <c r="E18" s="42">
        <f>SUM(E19:E27)</f>
        <v>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4386618.07</v>
      </c>
      <c r="J18" s="26">
        <f t="shared" si="11"/>
        <v>1969259.25</v>
      </c>
      <c r="K18" s="26">
        <f t="shared" si="11"/>
        <v>0</v>
      </c>
      <c r="L18" s="26">
        <f t="shared" si="11"/>
        <v>0</v>
      </c>
      <c r="M18" s="26">
        <f t="shared" ref="M18" si="12">SUM(M19:M27)</f>
        <v>0</v>
      </c>
      <c r="N18" s="26">
        <f t="shared" ref="N18" si="13">SUM(N19:N27)</f>
        <v>0</v>
      </c>
      <c r="O18" s="26">
        <f t="shared" ref="O18" si="14">SUM(O19:O27)</f>
        <v>0</v>
      </c>
      <c r="P18" s="26">
        <f t="shared" ref="P18" si="15">SUM(P19:P27)</f>
        <v>0</v>
      </c>
      <c r="Q18" s="26">
        <f t="shared" ref="Q18" si="16">SUM(Q19:Q27)</f>
        <v>0</v>
      </c>
      <c r="R18" s="26">
        <f>SUM(F18:Q18)</f>
        <v>15288338.620000001</v>
      </c>
      <c r="S18" s="24"/>
    </row>
    <row r="19" spans="3:19" x14ac:dyDescent="0.25">
      <c r="C19" s="4" t="s">
        <v>8</v>
      </c>
      <c r="D19" s="50">
        <v>8527740</v>
      </c>
      <c r="E19" s="43"/>
      <c r="F19" s="22">
        <f>+'P3 Ejecucion '!D18</f>
        <v>614972.06999999995</v>
      </c>
      <c r="G19" s="22">
        <f>+'P3 Ejecucion '!E18</f>
        <v>1077080.52</v>
      </c>
      <c r="H19" s="22">
        <f>+'P3 Ejecucion '!F18</f>
        <v>919788.39</v>
      </c>
      <c r="I19" s="22">
        <f>+'P3 Ejecucion '!G18</f>
        <v>417024.58</v>
      </c>
      <c r="J19" s="22">
        <f>+'P3 Ejecucion '!H18</f>
        <v>387200.71</v>
      </c>
      <c r="K19" s="22">
        <f>+'P3 Ejecucion '!I18</f>
        <v>0</v>
      </c>
      <c r="L19" s="22">
        <f>+'P3 Ejecucion '!J18</f>
        <v>0</v>
      </c>
      <c r="M19" s="22">
        <f>+'P3 Ejecucion '!K18</f>
        <v>0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3416066.27</v>
      </c>
      <c r="S19" s="24"/>
    </row>
    <row r="20" spans="3:19" x14ac:dyDescent="0.25">
      <c r="C20" s="4" t="s">
        <v>9</v>
      </c>
      <c r="D20" s="50">
        <v>595000</v>
      </c>
      <c r="E20" s="43"/>
      <c r="F20" s="22">
        <f>+'P3 Ejecucion '!D19</f>
        <v>0</v>
      </c>
      <c r="G20" s="22">
        <f>+'P3 Ejecucion '!E19</f>
        <v>0</v>
      </c>
      <c r="H20" s="22">
        <f>+'P3 Ejecucion '!F19</f>
        <v>69000</v>
      </c>
      <c r="I20" s="22">
        <f>+'P3 Ejecucion '!G19</f>
        <v>1225280</v>
      </c>
      <c r="J20" s="22">
        <f>+'P3 Ejecucion '!H19</f>
        <v>0</v>
      </c>
      <c r="K20" s="22">
        <f>+'P3 Ejecucion '!I19</f>
        <v>0</v>
      </c>
      <c r="L20" s="22">
        <f>+'P3 Ejecucion '!J19</f>
        <v>0</v>
      </c>
      <c r="M20" s="22">
        <f>+'P3 Ejecucion '!K19</f>
        <v>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17">SUM(F20:Q20)</f>
        <v>1294280</v>
      </c>
      <c r="S20" s="24"/>
    </row>
    <row r="21" spans="3:19" x14ac:dyDescent="0.25">
      <c r="C21" s="4" t="s">
        <v>10</v>
      </c>
      <c r="D21" s="50">
        <v>75600</v>
      </c>
      <c r="E21" s="43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17"/>
        <v>0</v>
      </c>
      <c r="S21" s="24"/>
    </row>
    <row r="22" spans="3:19" x14ac:dyDescent="0.25">
      <c r="C22" s="4" t="s">
        <v>11</v>
      </c>
      <c r="D22" s="50">
        <v>1306000</v>
      </c>
      <c r="E22" s="43"/>
      <c r="F22" s="22">
        <f>+'P3 Ejecucion '!D21</f>
        <v>0</v>
      </c>
      <c r="G22" s="22">
        <f>+'P3 Ejecucion '!E21</f>
        <v>127000</v>
      </c>
      <c r="H22" s="22">
        <f>+'P3 Ejecucion '!F21</f>
        <v>512716.15</v>
      </c>
      <c r="I22" s="22">
        <f>+'P3 Ejecucion '!G21</f>
        <v>32568</v>
      </c>
      <c r="J22" s="22">
        <f>+'P3 Ejecucion '!H21</f>
        <v>144628.07999999999</v>
      </c>
      <c r="K22" s="22">
        <f>+'P3 Ejecucion '!I21</f>
        <v>0</v>
      </c>
      <c r="L22" s="22">
        <f>+'P3 Ejecucion '!J21</f>
        <v>0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816912.23</v>
      </c>
      <c r="S22" s="24"/>
    </row>
    <row r="23" spans="3:19" x14ac:dyDescent="0.25">
      <c r="C23" s="4" t="s">
        <v>12</v>
      </c>
      <c r="D23" s="50">
        <v>4891800</v>
      </c>
      <c r="E23" s="43"/>
      <c r="F23" s="22">
        <f>+'P3 Ejecucion '!D22</f>
        <v>48999.14</v>
      </c>
      <c r="G23" s="22">
        <f>+'P3 Ejecucion '!E22</f>
        <v>0</v>
      </c>
      <c r="H23" s="22">
        <f>+'P3 Ejecucion '!F22</f>
        <v>0</v>
      </c>
      <c r="I23" s="22">
        <f>+'P3 Ejecucion '!G22</f>
        <v>455480</v>
      </c>
      <c r="J23" s="22">
        <f>+'P3 Ejecucion '!H22</f>
        <v>227740</v>
      </c>
      <c r="K23" s="22">
        <f>+'P3 Ejecucion '!I22</f>
        <v>0</v>
      </c>
      <c r="L23" s="22">
        <f>+'P3 Ejecucion '!J22</f>
        <v>0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17"/>
        <v>732219.14</v>
      </c>
      <c r="S23" s="24"/>
    </row>
    <row r="24" spans="3:19" x14ac:dyDescent="0.25">
      <c r="C24" s="4" t="s">
        <v>13</v>
      </c>
      <c r="D24" s="50">
        <v>1650000</v>
      </c>
      <c r="E24" s="43"/>
      <c r="F24" s="22">
        <f>+'P3 Ejecucion '!D23</f>
        <v>0</v>
      </c>
      <c r="G24" s="22">
        <f>+'P3 Ejecucion '!E23</f>
        <v>0</v>
      </c>
      <c r="H24" s="22">
        <f>+'P3 Ejecucion '!F23</f>
        <v>1313814.76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17"/>
        <v>1313814.76</v>
      </c>
      <c r="S24" s="24"/>
    </row>
    <row r="25" spans="3:19" x14ac:dyDescent="0.25">
      <c r="C25" s="4" t="s">
        <v>14</v>
      </c>
      <c r="D25" s="50">
        <v>24318000</v>
      </c>
      <c r="E25" s="43"/>
      <c r="F25" s="22">
        <f>+'P3 Ejecucion '!D24</f>
        <v>1175693</v>
      </c>
      <c r="G25" s="22">
        <f>+'P3 Ejecucion '!E24</f>
        <v>356879.2</v>
      </c>
      <c r="H25" s="22">
        <f>+'P3 Ejecucion '!F24</f>
        <v>1348003.68</v>
      </c>
      <c r="I25" s="22">
        <f>+'P3 Ejecucion '!G24</f>
        <v>1732364.49</v>
      </c>
      <c r="J25" s="22">
        <f>+'P3 Ejecucion '!H24</f>
        <v>1124590.46</v>
      </c>
      <c r="K25" s="22">
        <f>+'P3 Ejecucion '!I24</f>
        <v>0</v>
      </c>
      <c r="L25" s="22">
        <f>+'P3 Ejecucion '!J24</f>
        <v>0</v>
      </c>
      <c r="M25" s="22">
        <f>+'P3 Ejecucion '!K24</f>
        <v>0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17"/>
        <v>5737530.8300000001</v>
      </c>
      <c r="S25" s="24"/>
    </row>
    <row r="26" spans="3:19" x14ac:dyDescent="0.25">
      <c r="C26" s="4" t="s">
        <v>15</v>
      </c>
      <c r="D26" s="50">
        <v>6109360</v>
      </c>
      <c r="E26" s="43"/>
      <c r="F26" s="22">
        <f>+'P3 Ejecucion '!D25</f>
        <v>189130.4</v>
      </c>
      <c r="G26" s="22">
        <f>+'P3 Ejecucion '!E25</f>
        <v>105728</v>
      </c>
      <c r="H26" s="22">
        <f>+'P3 Ejecucion '!F25</f>
        <v>70800</v>
      </c>
      <c r="I26" s="22">
        <f>+'P3 Ejecucion '!G25</f>
        <v>523901</v>
      </c>
      <c r="J26" s="22">
        <f>+'P3 Ejecucion '!H25</f>
        <v>85100</v>
      </c>
      <c r="K26" s="22">
        <f>+'P3 Ejecucion '!I25</f>
        <v>0</v>
      </c>
      <c r="L26" s="22">
        <f>+'P3 Ejecucion '!J25</f>
        <v>0</v>
      </c>
      <c r="M26" s="22">
        <f>+'P3 Ejecucion '!K25</f>
        <v>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17"/>
        <v>974659.4</v>
      </c>
      <c r="S26" s="24"/>
    </row>
    <row r="27" spans="3:19" x14ac:dyDescent="0.25">
      <c r="C27" s="4" t="s">
        <v>16</v>
      </c>
      <c r="D27" s="50">
        <v>4700000</v>
      </c>
      <c r="E27" s="43"/>
      <c r="F27" s="22">
        <f>+'P3 Ejecucion '!D26</f>
        <v>720000</v>
      </c>
      <c r="G27" s="22">
        <f>+'P3 Ejecucion '!E26</f>
        <v>0</v>
      </c>
      <c r="H27" s="22">
        <f>+'P3 Ejecucion '!F26</f>
        <v>282855.99</v>
      </c>
      <c r="I27" s="22">
        <f>+'P3 Ejecucion '!G26</f>
        <v>0</v>
      </c>
      <c r="J27" s="22">
        <f>+'P3 Ejecucion '!H26</f>
        <v>0</v>
      </c>
      <c r="K27" s="22">
        <f>+'P3 Ejecucion '!I26</f>
        <v>0</v>
      </c>
      <c r="L27" s="22">
        <f>+'P3 Ejecucion '!J26</f>
        <v>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17"/>
        <v>1002855.99</v>
      </c>
      <c r="S27" s="24"/>
    </row>
    <row r="28" spans="3:19" x14ac:dyDescent="0.25">
      <c r="C28" s="2" t="s">
        <v>17</v>
      </c>
      <c r="D28" s="49">
        <f>SUM(D29:D37)</f>
        <v>297846193</v>
      </c>
      <c r="E28" s="42">
        <f>SUM(E29:E37)</f>
        <v>0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25692148.560000002</v>
      </c>
      <c r="J28" s="42">
        <f t="shared" si="18"/>
        <v>21843837.890000001</v>
      </c>
      <c r="K28" s="42">
        <f t="shared" si="18"/>
        <v>0</v>
      </c>
      <c r="L28" s="42">
        <f t="shared" si="18"/>
        <v>0</v>
      </c>
      <c r="M28" s="42">
        <f t="shared" si="18"/>
        <v>0</v>
      </c>
      <c r="N28" s="42">
        <f t="shared" si="18"/>
        <v>0</v>
      </c>
      <c r="O28" s="42">
        <f t="shared" si="18"/>
        <v>0</v>
      </c>
      <c r="P28" s="42">
        <f t="shared" si="18"/>
        <v>0</v>
      </c>
      <c r="Q28" s="42">
        <f t="shared" si="18"/>
        <v>0</v>
      </c>
      <c r="R28" s="45">
        <f>SUM(F28:Q28)</f>
        <v>96537201.840000004</v>
      </c>
      <c r="S28" s="24"/>
    </row>
    <row r="29" spans="3:19" x14ac:dyDescent="0.25">
      <c r="C29" s="4" t="s">
        <v>18</v>
      </c>
      <c r="D29" s="50">
        <v>16047990</v>
      </c>
      <c r="E29" s="43"/>
      <c r="F29" s="22">
        <f>+'P3 Ejecucion '!D28</f>
        <v>1314202.05</v>
      </c>
      <c r="G29" s="22">
        <f>+'P3 Ejecucion '!E28</f>
        <v>2368290.46</v>
      </c>
      <c r="H29" s="22">
        <f>+'P3 Ejecucion '!F28</f>
        <v>1273149.79</v>
      </c>
      <c r="I29" s="22">
        <f>+'P3 Ejecucion '!G28</f>
        <v>1827962.09</v>
      </c>
      <c r="J29" s="22">
        <f>+'P3 Ejecucion '!H28</f>
        <v>1272191.98</v>
      </c>
      <c r="K29" s="22">
        <f>+'P3 Ejecucion '!I28</f>
        <v>0</v>
      </c>
      <c r="L29" s="22">
        <f>+'P3 Ejecucion '!J28</f>
        <v>0</v>
      </c>
      <c r="M29" s="22">
        <f>+'P3 Ejecucion '!K28</f>
        <v>0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8055796.3699999992</v>
      </c>
      <c r="S29" s="24"/>
    </row>
    <row r="30" spans="3:19" x14ac:dyDescent="0.25">
      <c r="C30" s="4" t="s">
        <v>19</v>
      </c>
      <c r="D30" s="50">
        <v>4536552</v>
      </c>
      <c r="E30" s="43"/>
      <c r="F30" s="22">
        <f>+'P3 Ejecucion '!D29</f>
        <v>0</v>
      </c>
      <c r="G30" s="22">
        <f>+'P3 Ejecucion '!E29</f>
        <v>541738</v>
      </c>
      <c r="H30" s="22">
        <f>+'P3 Ejecucion '!F29</f>
        <v>90000</v>
      </c>
      <c r="I30" s="22">
        <f>+'P3 Ejecucion '!G29</f>
        <v>1064796.6000000001</v>
      </c>
      <c r="J30" s="22">
        <f>+'P3 Ejecucion '!H29</f>
        <v>3687.5</v>
      </c>
      <c r="K30" s="22">
        <f>+'P3 Ejecucion '!I29</f>
        <v>0</v>
      </c>
      <c r="L30" s="22">
        <f>+'P3 Ejecucion '!J29</f>
        <v>0</v>
      </c>
      <c r="M30" s="22">
        <f>+'P3 Ejecucion '!K29</f>
        <v>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9">SUM(F30:Q30)</f>
        <v>1700222.1</v>
      </c>
      <c r="S30" s="24"/>
    </row>
    <row r="31" spans="3:19" x14ac:dyDescent="0.25">
      <c r="C31" s="4" t="s">
        <v>20</v>
      </c>
      <c r="D31" s="50">
        <v>12612600</v>
      </c>
      <c r="E31" s="43"/>
      <c r="F31" s="22">
        <f>+'P3 Ejecucion '!D30</f>
        <v>501205</v>
      </c>
      <c r="G31" s="22">
        <f>+'P3 Ejecucion '!E30</f>
        <v>568406</v>
      </c>
      <c r="H31" s="22">
        <f>+'P3 Ejecucion '!F30</f>
        <v>0</v>
      </c>
      <c r="I31" s="22">
        <f>+'P3 Ejecucion '!G30</f>
        <v>723840.32</v>
      </c>
      <c r="J31" s="22">
        <f>+'P3 Ejecucion '!H30</f>
        <v>769629.04</v>
      </c>
      <c r="K31" s="22">
        <f>+'P3 Ejecucion '!I30</f>
        <v>0</v>
      </c>
      <c r="L31" s="22">
        <f>+'P3 Ejecucion '!J30</f>
        <v>0</v>
      </c>
      <c r="M31" s="22">
        <f>+'P3 Ejecucion '!K30</f>
        <v>0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 t="shared" si="19"/>
        <v>2563080.36</v>
      </c>
      <c r="S31" s="24"/>
    </row>
    <row r="32" spans="3:19" x14ac:dyDescent="0.25">
      <c r="C32" s="4" t="s">
        <v>21</v>
      </c>
      <c r="D32" s="50">
        <v>101598721</v>
      </c>
      <c r="E32" s="43"/>
      <c r="F32" s="22">
        <f>+'P3 Ejecucion '!D31</f>
        <v>2080818.56</v>
      </c>
      <c r="G32" s="22">
        <f>+'P3 Ejecucion '!E31</f>
        <v>5670227.4400000004</v>
      </c>
      <c r="H32" s="22">
        <f>+'P3 Ejecucion '!F31</f>
        <v>6403795.1299999999</v>
      </c>
      <c r="I32" s="22">
        <f>+'P3 Ejecucion '!G31</f>
        <v>8086698.2000000002</v>
      </c>
      <c r="J32" s="22">
        <f>+'P3 Ejecucion '!H31</f>
        <v>6696916.2000000002</v>
      </c>
      <c r="K32" s="22">
        <f>+'P3 Ejecucion '!I31</f>
        <v>0</v>
      </c>
      <c r="L32" s="22">
        <f>+'P3 Ejecucion '!J31</f>
        <v>0</v>
      </c>
      <c r="M32" s="22">
        <f>+'P3 Ejecucion '!K31</f>
        <v>0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 t="shared" si="19"/>
        <v>28938455.529999997</v>
      </c>
      <c r="S32" s="24"/>
    </row>
    <row r="33" spans="3:19" x14ac:dyDescent="0.25">
      <c r="C33" s="4" t="s">
        <v>22</v>
      </c>
      <c r="D33" s="50">
        <v>5147200</v>
      </c>
      <c r="E33" s="43"/>
      <c r="F33" s="22">
        <f>+'P3 Ejecucion '!D32</f>
        <v>95285</v>
      </c>
      <c r="G33" s="22">
        <f>+'P3 Ejecucion '!E32</f>
        <v>38114</v>
      </c>
      <c r="H33" s="22">
        <f>+'P3 Ejecucion '!F32</f>
        <v>38615.5</v>
      </c>
      <c r="I33" s="22">
        <f>+'P3 Ejecucion '!G32</f>
        <v>0</v>
      </c>
      <c r="J33" s="22">
        <f>+'P3 Ejecucion '!H32</f>
        <v>51448</v>
      </c>
      <c r="K33" s="22">
        <f>+'P3 Ejecucion '!I32</f>
        <v>0</v>
      </c>
      <c r="L33" s="22">
        <f>+'P3 Ejecucion '!J32</f>
        <v>0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9"/>
        <v>223462.5</v>
      </c>
      <c r="S33" s="24"/>
    </row>
    <row r="34" spans="3:19" x14ac:dyDescent="0.25">
      <c r="C34" s="4" t="s">
        <v>23</v>
      </c>
      <c r="D34" s="50">
        <v>7041400</v>
      </c>
      <c r="E34" s="43"/>
      <c r="F34" s="22">
        <f>+'P3 Ejecucion '!D33</f>
        <v>0</v>
      </c>
      <c r="G34" s="22">
        <f>+'P3 Ejecucion '!E33</f>
        <v>39491</v>
      </c>
      <c r="H34" s="22">
        <f>+'P3 Ejecucion '!F33</f>
        <v>7080</v>
      </c>
      <c r="I34" s="22">
        <f>+'P3 Ejecucion '!G33</f>
        <v>150874.79999999999</v>
      </c>
      <c r="J34" s="22">
        <f>+'P3 Ejecucion '!H33</f>
        <v>9363.2999999999993</v>
      </c>
      <c r="K34" s="22">
        <f>+'P3 Ejecucion '!I33</f>
        <v>0</v>
      </c>
      <c r="L34" s="22">
        <f>+'P3 Ejecucion '!J33</f>
        <v>0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9"/>
        <v>206809.09999999998</v>
      </c>
      <c r="S34" s="24"/>
    </row>
    <row r="35" spans="3:19" x14ac:dyDescent="0.25">
      <c r="C35" s="4" t="s">
        <v>24</v>
      </c>
      <c r="D35" s="50">
        <v>50995330</v>
      </c>
      <c r="E35" s="43"/>
      <c r="F35" s="22">
        <f>+'P3 Ejecucion '!D34</f>
        <v>341320.43</v>
      </c>
      <c r="G35" s="22">
        <f>+'P3 Ejecucion '!E34</f>
        <v>4207961.91</v>
      </c>
      <c r="H35" s="22">
        <f>+'P3 Ejecucion '!F34</f>
        <v>7671750.5999999996</v>
      </c>
      <c r="I35" s="22">
        <f>+'P3 Ejecucion '!G34</f>
        <v>4849974.33</v>
      </c>
      <c r="J35" s="22">
        <f>+'P3 Ejecucion '!H34</f>
        <v>5430781.46</v>
      </c>
      <c r="K35" s="22">
        <f>+'P3 Ejecucion '!I34</f>
        <v>0</v>
      </c>
      <c r="L35" s="22">
        <f>+'P3 Ejecucion '!J34</f>
        <v>0</v>
      </c>
      <c r="M35" s="22">
        <f>+'P3 Ejecucion '!K34</f>
        <v>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9"/>
        <v>22501788.73</v>
      </c>
      <c r="S35" s="24"/>
    </row>
    <row r="36" spans="3:19" x14ac:dyDescent="0.25">
      <c r="C36" s="4" t="s">
        <v>25</v>
      </c>
      <c r="D36" s="50">
        <v>0</v>
      </c>
      <c r="E36" s="43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43"/>
      <c r="F37" s="22">
        <f>+'P3 Ejecucion '!D36</f>
        <v>1231513.93</v>
      </c>
      <c r="G37" s="22">
        <f>+'P3 Ejecucion '!E36</f>
        <v>7247722.0499999998</v>
      </c>
      <c r="H37" s="22">
        <f>+'P3 Ejecucion '!F36</f>
        <v>7270528.54</v>
      </c>
      <c r="I37" s="22">
        <f>+'P3 Ejecucion '!G36</f>
        <v>8988002.2200000007</v>
      </c>
      <c r="J37" s="22">
        <f>+'P3 Ejecucion '!H36</f>
        <v>7609820.4100000001</v>
      </c>
      <c r="K37" s="22">
        <f>+'P3 Ejecucion '!I36</f>
        <v>0</v>
      </c>
      <c r="L37" s="22">
        <f>+'P3 Ejecucion '!J36</f>
        <v>0</v>
      </c>
      <c r="M37" s="22">
        <f>+'P3 Ejecucion '!K36</f>
        <v>0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32347587.150000002</v>
      </c>
      <c r="S37" s="24"/>
    </row>
    <row r="38" spans="3:19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20">SUM(F39:F47)</f>
        <v>0</v>
      </c>
      <c r="G38" s="42">
        <f t="shared" si="20"/>
        <v>0</v>
      </c>
      <c r="H38" s="42">
        <f t="shared" si="20"/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43"/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43"/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43"/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43"/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43"/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43"/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43"/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43"/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 t="shared" ref="E47" si="23">SUM(E48:E53)</f>
        <v>0</v>
      </c>
      <c r="F47" s="42">
        <f>SUM(F48:F53)</f>
        <v>0</v>
      </c>
      <c r="G47" s="42">
        <f t="shared" ref="G47:K47" si="24">SUM(G48:G53)</f>
        <v>0</v>
      </c>
      <c r="H47" s="42">
        <f t="shared" si="24"/>
        <v>0</v>
      </c>
      <c r="I47" s="42">
        <f t="shared" si="24"/>
        <v>0</v>
      </c>
      <c r="J47" s="42">
        <f t="shared" si="24"/>
        <v>0</v>
      </c>
      <c r="K47" s="42">
        <f t="shared" si="24"/>
        <v>0</v>
      </c>
      <c r="L47" s="42">
        <f t="shared" ref="L47:Q47" si="25">SUM(L48:L53)</f>
        <v>0</v>
      </c>
      <c r="M47" s="42">
        <f t="shared" si="25"/>
        <v>0</v>
      </c>
      <c r="N47" s="42">
        <f t="shared" si="25"/>
        <v>0</v>
      </c>
      <c r="O47" s="42">
        <f t="shared" si="25"/>
        <v>0</v>
      </c>
      <c r="P47" s="42">
        <f t="shared" si="25"/>
        <v>0</v>
      </c>
      <c r="Q47" s="42">
        <f t="shared" si="25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43"/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43"/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43"/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43"/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43"/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43"/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2">
        <f>SUM(E55:E63)</f>
        <v>0</v>
      </c>
      <c r="F54" s="42">
        <f t="shared" ref="F54:Q54" si="26">SUM(F55:F63)</f>
        <v>1068865.24</v>
      </c>
      <c r="G54" s="42">
        <f t="shared" si="26"/>
        <v>2295460.2000000002</v>
      </c>
      <c r="H54" s="42">
        <f t="shared" si="26"/>
        <v>1458318.81</v>
      </c>
      <c r="I54" s="42">
        <f t="shared" si="26"/>
        <v>966709.1</v>
      </c>
      <c r="J54" s="42">
        <f t="shared" si="26"/>
        <v>2522086</v>
      </c>
      <c r="K54" s="42">
        <f t="shared" si="26"/>
        <v>0</v>
      </c>
      <c r="L54" s="42">
        <f t="shared" si="26"/>
        <v>0</v>
      </c>
      <c r="M54" s="42">
        <f t="shared" si="26"/>
        <v>0</v>
      </c>
      <c r="N54" s="42">
        <f t="shared" si="26"/>
        <v>0</v>
      </c>
      <c r="O54" s="42">
        <f t="shared" si="26"/>
        <v>0</v>
      </c>
      <c r="P54" s="42">
        <f t="shared" si="26"/>
        <v>0</v>
      </c>
      <c r="Q54" s="42">
        <f t="shared" si="26"/>
        <v>0</v>
      </c>
      <c r="R54" s="45">
        <f>SUM(F54:Q54)</f>
        <v>8311439.3499999996</v>
      </c>
      <c r="S54" s="24"/>
    </row>
    <row r="55" spans="3:19" x14ac:dyDescent="0.25">
      <c r="C55" s="4" t="s">
        <v>44</v>
      </c>
      <c r="D55" s="50">
        <v>8130000</v>
      </c>
      <c r="E55" s="43"/>
      <c r="F55" s="22">
        <f>+'P3 Ejecucion '!D54</f>
        <v>153754</v>
      </c>
      <c r="G55" s="22">
        <f>+'P3 Ejecucion '!E54</f>
        <v>36807.08</v>
      </c>
      <c r="H55" s="22">
        <f>+'P3 Ejecucion '!F54</f>
        <v>589115</v>
      </c>
      <c r="I55" s="22">
        <f>+'P3 Ejecucion '!G54</f>
        <v>0</v>
      </c>
      <c r="J55" s="22">
        <f>+'P3 Ejecucion '!H54</f>
        <v>17929.78</v>
      </c>
      <c r="K55" s="22">
        <f>+'P3 Ejecucion '!I54</f>
        <v>0</v>
      </c>
      <c r="L55" s="22">
        <f>+'P3 Ejecucion '!J54</f>
        <v>0</v>
      </c>
      <c r="M55" s="22">
        <f>+'P3 Ejecucion '!K54</f>
        <v>0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27">SUM(F55:Q55)</f>
        <v>797605.8600000001</v>
      </c>
      <c r="S55" s="24"/>
    </row>
    <row r="56" spans="3:19" x14ac:dyDescent="0.25">
      <c r="C56" s="4" t="s">
        <v>45</v>
      </c>
      <c r="D56" s="50">
        <v>866180</v>
      </c>
      <c r="E56" s="43"/>
      <c r="F56" s="22">
        <f>+'P3 Ejecucion '!D55</f>
        <v>0</v>
      </c>
      <c r="G56" s="22">
        <f>+'P3 Ejecucion '!E55</f>
        <v>101314.8</v>
      </c>
      <c r="H56" s="22">
        <f>+'P3 Ejecucion '!F55</f>
        <v>0</v>
      </c>
      <c r="I56" s="22">
        <f>+'P3 Ejecucion '!G55</f>
        <v>0</v>
      </c>
      <c r="J56" s="22">
        <f>+'P3 Ejecucion '!H55</f>
        <v>20629.62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27"/>
        <v>121944.42</v>
      </c>
      <c r="S56" s="24"/>
    </row>
    <row r="57" spans="3:19" x14ac:dyDescent="0.25">
      <c r="C57" s="4" t="s">
        <v>46</v>
      </c>
      <c r="D57" s="50">
        <v>26613200</v>
      </c>
      <c r="E57" s="43"/>
      <c r="F57" s="22">
        <f>+'P3 Ejecucion '!D56</f>
        <v>915111.24</v>
      </c>
      <c r="G57" s="22">
        <f>+'P3 Ejecucion '!E56</f>
        <v>2086103.12</v>
      </c>
      <c r="H57" s="22">
        <f>+'P3 Ejecucion '!F56</f>
        <v>869203.81</v>
      </c>
      <c r="I57" s="22">
        <f>+'P3 Ejecucion '!G56</f>
        <v>856025.1</v>
      </c>
      <c r="J57" s="22">
        <f>+'P3 Ejecucion '!H56</f>
        <v>2146722.39</v>
      </c>
      <c r="K57" s="22">
        <f>+'P3 Ejecucion '!I56</f>
        <v>0</v>
      </c>
      <c r="L57" s="22">
        <f>+'P3 Ejecucion '!J56</f>
        <v>0</v>
      </c>
      <c r="M57" s="22">
        <f>+'P3 Ejecucion '!K56</f>
        <v>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27"/>
        <v>6873165.6600000001</v>
      </c>
      <c r="S57" s="24"/>
    </row>
    <row r="58" spans="3:19" x14ac:dyDescent="0.25">
      <c r="C58" s="4" t="s">
        <v>47</v>
      </c>
      <c r="D58" s="50">
        <v>0</v>
      </c>
      <c r="E58" s="43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27"/>
        <v>0</v>
      </c>
      <c r="S58" s="24"/>
    </row>
    <row r="59" spans="3:19" x14ac:dyDescent="0.25">
      <c r="C59" s="4" t="s">
        <v>48</v>
      </c>
      <c r="D59" s="50">
        <v>6805000</v>
      </c>
      <c r="E59" s="43"/>
      <c r="F59" s="22">
        <f>+'P3 Ejecucion '!D58</f>
        <v>0</v>
      </c>
      <c r="G59" s="22">
        <f>+'P3 Ejecucion '!E58</f>
        <v>71235.199999999997</v>
      </c>
      <c r="H59" s="22">
        <f>+'P3 Ejecucion '!F58</f>
        <v>0</v>
      </c>
      <c r="I59" s="22">
        <f>+'P3 Ejecucion '!G58</f>
        <v>110684</v>
      </c>
      <c r="J59" s="22">
        <f>+'P3 Ejecucion '!H58</f>
        <v>265028</v>
      </c>
      <c r="K59" s="22">
        <f>+'P3 Ejecucion '!I58</f>
        <v>0</v>
      </c>
      <c r="L59" s="22">
        <f>+'P3 Ejecucion '!J58</f>
        <v>0</v>
      </c>
      <c r="M59" s="22">
        <f>+'P3 Ejecucion '!K58</f>
        <v>0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27"/>
        <v>446947.2</v>
      </c>
      <c r="S59" s="24"/>
    </row>
    <row r="60" spans="3:19" x14ac:dyDescent="0.25">
      <c r="C60" s="4" t="s">
        <v>49</v>
      </c>
      <c r="D60" s="50">
        <v>810000</v>
      </c>
      <c r="E60" s="43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71776.210000000006</v>
      </c>
      <c r="K60" s="22">
        <f>+'P3 Ejecucion '!I59</f>
        <v>0</v>
      </c>
      <c r="L60" s="22">
        <f>+'P3 Ejecucion '!J59</f>
        <v>0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27"/>
        <v>71776.210000000006</v>
      </c>
      <c r="S60" s="24"/>
    </row>
    <row r="61" spans="3:19" x14ac:dyDescent="0.25">
      <c r="C61" s="4" t="s">
        <v>50</v>
      </c>
      <c r="D61" s="50">
        <v>0</v>
      </c>
      <c r="E61" s="43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27"/>
        <v>0</v>
      </c>
      <c r="S61" s="24"/>
    </row>
    <row r="62" spans="3:19" x14ac:dyDescent="0.25">
      <c r="C62" s="4" t="s">
        <v>51</v>
      </c>
      <c r="D62" s="50">
        <v>1150000</v>
      </c>
      <c r="E62" s="43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43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28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8"/>
        <v>0</v>
      </c>
      <c r="S64" s="24"/>
    </row>
    <row r="65" spans="3:19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8"/>
        <v>0</v>
      </c>
      <c r="S65" s="24"/>
    </row>
    <row r="66" spans="3:19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8"/>
        <v>0</v>
      </c>
      <c r="S66" s="24"/>
    </row>
    <row r="67" spans="3:19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8"/>
        <v>0</v>
      </c>
      <c r="S67" s="24"/>
    </row>
    <row r="68" spans="3:19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8"/>
        <v>0</v>
      </c>
      <c r="S68" s="24"/>
    </row>
    <row r="69" spans="3:19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8"/>
        <v>0</v>
      </c>
      <c r="S69" s="24"/>
    </row>
    <row r="70" spans="3:19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8"/>
        <v>0</v>
      </c>
      <c r="S70" s="24"/>
    </row>
    <row r="71" spans="3:19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8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8"/>
        <v>0</v>
      </c>
      <c r="S72" s="24"/>
    </row>
    <row r="73" spans="3:19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8"/>
        <v>0</v>
      </c>
      <c r="S73" s="24"/>
    </row>
    <row r="74" spans="3:19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8"/>
        <v>0</v>
      </c>
      <c r="S74" s="24"/>
    </row>
    <row r="75" spans="3:19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8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8"/>
        <v>0</v>
      </c>
      <c r="S76" s="24"/>
    </row>
    <row r="77" spans="3:19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8"/>
        <v>0</v>
      </c>
      <c r="S77" s="24"/>
    </row>
    <row r="78" spans="3:19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8"/>
        <v>0</v>
      </c>
      <c r="S78" s="24"/>
    </row>
    <row r="79" spans="3:19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8"/>
        <v>0</v>
      </c>
      <c r="S79" s="24"/>
    </row>
    <row r="80" spans="3:19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8"/>
        <v>0</v>
      </c>
      <c r="S80" s="24"/>
    </row>
    <row r="81" spans="3:19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8"/>
        <v>0</v>
      </c>
      <c r="S81" s="24"/>
    </row>
    <row r="82" spans="3:19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8"/>
        <v>0</v>
      </c>
      <c r="S82" s="24"/>
    </row>
    <row r="83" spans="3:19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8"/>
        <v>0</v>
      </c>
      <c r="S83" s="24"/>
    </row>
    <row r="84" spans="3:19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8"/>
        <v>0</v>
      </c>
      <c r="S84" s="24"/>
    </row>
    <row r="85" spans="3:19" s="53" customFormat="1" x14ac:dyDescent="0.25">
      <c r="C85" s="8" t="s">
        <v>65</v>
      </c>
      <c r="D85" s="52">
        <f>D12+D18+D28+D38+D47+D54+D64+D69+D72</f>
        <v>1265062004</v>
      </c>
      <c r="E85" s="52">
        <f t="shared" ref="E85:Q85" si="29">E12+E18+E28+E38+E47+E54+E64+E69+E72</f>
        <v>0</v>
      </c>
      <c r="F85" s="52">
        <f t="shared" si="29"/>
        <v>60295499.869999997</v>
      </c>
      <c r="G85" s="52">
        <f t="shared" si="29"/>
        <v>74904085.690000013</v>
      </c>
      <c r="H85" s="52">
        <f t="shared" si="29"/>
        <v>102126048.13000001</v>
      </c>
      <c r="I85" s="52">
        <f t="shared" si="29"/>
        <v>81453650.559999987</v>
      </c>
      <c r="J85" s="52">
        <f t="shared" si="29"/>
        <v>76963427.420000002</v>
      </c>
      <c r="K85" s="52">
        <f t="shared" si="29"/>
        <v>0</v>
      </c>
      <c r="L85" s="52">
        <f t="shared" si="29"/>
        <v>0</v>
      </c>
      <c r="M85" s="52">
        <f t="shared" si="29"/>
        <v>0</v>
      </c>
      <c r="N85" s="52">
        <f t="shared" si="29"/>
        <v>0</v>
      </c>
      <c r="O85" s="52">
        <f t="shared" si="29"/>
        <v>0</v>
      </c>
      <c r="P85" s="52">
        <f t="shared" si="29"/>
        <v>0</v>
      </c>
      <c r="Q85" s="52">
        <f t="shared" si="29"/>
        <v>0</v>
      </c>
      <c r="R85" s="52">
        <f>R12+R18+R28+R38+R47+R54+R64+R69+R72</f>
        <v>395742711.67000008</v>
      </c>
    </row>
    <row r="86" spans="3:19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19" x14ac:dyDescent="0.25"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3:19" x14ac:dyDescent="0.25">
      <c r="D88" s="21"/>
    </row>
    <row r="89" spans="3:19" x14ac:dyDescent="0.25"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</row>
    <row r="90" spans="3:19" x14ac:dyDescent="0.25">
      <c r="D90" s="21"/>
    </row>
    <row r="91" spans="3:19" ht="15.75" thickBot="1" x14ac:dyDescent="0.3"/>
    <row r="92" spans="3:19" x14ac:dyDescent="0.25">
      <c r="C92" s="68" t="s">
        <v>108</v>
      </c>
      <c r="D92" s="69"/>
      <c r="E92" s="70"/>
      <c r="F92" s="70"/>
    </row>
    <row r="93" spans="3:19" x14ac:dyDescent="0.25">
      <c r="C93" s="71" t="s">
        <v>109</v>
      </c>
      <c r="D93" s="72"/>
      <c r="E93" s="73"/>
      <c r="F93" s="70"/>
    </row>
    <row r="94" spans="3:19" x14ac:dyDescent="0.25">
      <c r="C94" s="74" t="s">
        <v>110</v>
      </c>
      <c r="D94" s="75"/>
      <c r="E94" s="76"/>
      <c r="F94" s="70"/>
    </row>
    <row r="95" spans="3:19" x14ac:dyDescent="0.25">
      <c r="C95" s="74" t="s">
        <v>111</v>
      </c>
      <c r="D95" s="77"/>
      <c r="E95" s="78"/>
      <c r="F95" s="70"/>
    </row>
    <row r="96" spans="3:19" ht="15.75" thickBot="1" x14ac:dyDescent="0.3">
      <c r="C96" s="79" t="s">
        <v>95</v>
      </c>
      <c r="D96" s="79"/>
      <c r="E96" s="79"/>
      <c r="F96" s="79"/>
      <c r="G96" s="79"/>
    </row>
    <row r="97" spans="3:14" ht="32.25" customHeight="1" thickTop="1" x14ac:dyDescent="0.5">
      <c r="C97" s="80" t="s">
        <v>96</v>
      </c>
      <c r="D97" s="80"/>
      <c r="E97" s="80"/>
      <c r="F97" s="80"/>
      <c r="G97" s="80"/>
      <c r="J97" s="81" t="s">
        <v>112</v>
      </c>
      <c r="K97" s="81"/>
      <c r="L97" s="81"/>
      <c r="M97" s="81"/>
      <c r="N97" s="81"/>
    </row>
    <row r="98" spans="3:14" ht="54.75" customHeight="1" x14ac:dyDescent="0.25">
      <c r="C98" s="82" t="s">
        <v>97</v>
      </c>
      <c r="D98" s="82"/>
      <c r="E98" s="82"/>
      <c r="F98" s="82"/>
      <c r="G98" s="82"/>
      <c r="J98" s="83" t="s">
        <v>113</v>
      </c>
      <c r="K98" s="83"/>
      <c r="L98" s="83"/>
      <c r="M98" s="83"/>
      <c r="N98" s="83"/>
    </row>
  </sheetData>
  <mergeCells count="14">
    <mergeCell ref="C96:G96"/>
    <mergeCell ref="C97:G97"/>
    <mergeCell ref="J97:N97"/>
    <mergeCell ref="C98:G98"/>
    <mergeCell ref="J98:N98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56" t="s">
        <v>98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25">
      <c r="C4" s="54" t="s">
        <v>99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3:17" ht="15.75" x14ac:dyDescent="0.25">
      <c r="C5" s="60" t="s">
        <v>107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3:17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3:17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3:17" x14ac:dyDescent="0.25">
      <c r="D8" s="5"/>
      <c r="E8" s="5"/>
      <c r="F8" s="44"/>
      <c r="G8" s="43"/>
      <c r="I8" s="43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81453650.559999987</v>
      </c>
      <c r="H10" s="42">
        <f>+H11+H17+H27+H53</f>
        <v>76963427.420000002</v>
      </c>
      <c r="I10" s="42">
        <f t="shared" si="0"/>
        <v>0</v>
      </c>
      <c r="J10" s="42">
        <f>+J11+J17+J27+J53</f>
        <v>0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395742711.67000002</v>
      </c>
      <c r="Q10" s="5"/>
    </row>
    <row r="11" spans="3:17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50408174.829999991</v>
      </c>
      <c r="H11" s="42">
        <f>SUM(H12:H16)</f>
        <v>50628244.280000001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275605731.86000001</v>
      </c>
      <c r="Q11" s="5"/>
    </row>
    <row r="12" spans="3:17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>
        <v>43182386.369999997</v>
      </c>
      <c r="H12" s="22">
        <v>43561091.359999999</v>
      </c>
      <c r="I12" s="22"/>
      <c r="J12" s="22"/>
      <c r="K12" s="22"/>
      <c r="L12" s="22"/>
      <c r="M12" s="22"/>
      <c r="N12" s="22"/>
      <c r="O12" s="22"/>
      <c r="P12" s="43">
        <f>SUM(D12:O12)</f>
        <v>217540868.19</v>
      </c>
      <c r="Q12" s="5"/>
    </row>
    <row r="13" spans="3:17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>
        <v>759371.66</v>
      </c>
      <c r="H13" s="22">
        <v>574575</v>
      </c>
      <c r="I13" s="22"/>
      <c r="J13" s="22"/>
      <c r="K13" s="47"/>
      <c r="L13" s="47"/>
      <c r="M13" s="47"/>
      <c r="N13" s="47"/>
      <c r="O13" s="22"/>
      <c r="P13" s="43">
        <f t="shared" ref="P13:P16" si="2">SUM(D13:O13)</f>
        <v>25512957.689999998</v>
      </c>
      <c r="Q13" s="5"/>
    </row>
    <row r="14" spans="3:17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/>
      <c r="J14" s="22"/>
      <c r="K14" s="22"/>
      <c r="L14" s="22"/>
      <c r="M14" s="22"/>
      <c r="N14" s="22"/>
      <c r="O14" s="22"/>
      <c r="P14" s="43">
        <f t="shared" si="2"/>
        <v>0</v>
      </c>
      <c r="Q14" s="5"/>
    </row>
    <row r="15" spans="3:17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22"/>
      <c r="P15" s="43">
        <f t="shared" si="2"/>
        <v>0</v>
      </c>
      <c r="Q15" s="5"/>
    </row>
    <row r="16" spans="3:17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>
        <v>6466416.7999999998</v>
      </c>
      <c r="H16" s="22">
        <v>6492577.9199999999</v>
      </c>
      <c r="I16" s="22"/>
      <c r="J16" s="22"/>
      <c r="K16" s="22"/>
      <c r="L16" s="22"/>
      <c r="M16" s="22"/>
      <c r="N16" s="22"/>
      <c r="O16" s="22"/>
      <c r="P16" s="43">
        <f t="shared" si="2"/>
        <v>32551905.979999997</v>
      </c>
      <c r="Q16" s="5"/>
    </row>
    <row r="17" spans="3:17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4386618.07</v>
      </c>
      <c r="H17" s="42">
        <f>SUM(H18:H26)</f>
        <v>1969259.25</v>
      </c>
      <c r="I17" s="42">
        <f t="shared" si="3"/>
        <v>0</v>
      </c>
      <c r="J17" s="42">
        <f t="shared" si="3"/>
        <v>0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15288338.620000001</v>
      </c>
      <c r="Q17" s="5"/>
    </row>
    <row r="18" spans="3:17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>
        <v>417024.58</v>
      </c>
      <c r="H18" s="22">
        <v>387200.71</v>
      </c>
      <c r="I18" s="22"/>
      <c r="J18" s="22"/>
      <c r="K18" s="22"/>
      <c r="L18" s="22"/>
      <c r="M18" s="22"/>
      <c r="N18" s="22"/>
      <c r="O18" s="22"/>
      <c r="P18" s="43">
        <f>SUM(D18:O18)</f>
        <v>3416066.27</v>
      </c>
      <c r="Q18" s="5"/>
    </row>
    <row r="19" spans="3:17" x14ac:dyDescent="0.25">
      <c r="C19" s="4" t="s">
        <v>9</v>
      </c>
      <c r="D19" s="22">
        <v>0</v>
      </c>
      <c r="E19" s="22">
        <v>0</v>
      </c>
      <c r="F19" s="22">
        <v>69000</v>
      </c>
      <c r="G19" s="22">
        <v>1225280</v>
      </c>
      <c r="H19" s="22">
        <v>0</v>
      </c>
      <c r="I19" s="22"/>
      <c r="J19" s="22"/>
      <c r="K19" s="22"/>
      <c r="L19" s="22"/>
      <c r="M19" s="22"/>
      <c r="N19" s="22"/>
      <c r="O19" s="22"/>
      <c r="P19" s="43">
        <f t="shared" ref="P19:P26" si="4">SUM(D19:O19)</f>
        <v>1294280</v>
      </c>
      <c r="Q19" s="5"/>
    </row>
    <row r="20" spans="3:17" x14ac:dyDescent="0.25">
      <c r="C20" s="4" t="s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/>
      <c r="J20" s="22"/>
      <c r="K20" s="22"/>
      <c r="L20" s="22"/>
      <c r="M20" s="22"/>
      <c r="N20" s="22"/>
      <c r="O20" s="22"/>
      <c r="P20" s="43">
        <f t="shared" si="4"/>
        <v>0</v>
      </c>
      <c r="Q20" s="5"/>
    </row>
    <row r="21" spans="3:17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>
        <v>32568</v>
      </c>
      <c r="H21" s="22">
        <v>144628.07999999999</v>
      </c>
      <c r="I21" s="22"/>
      <c r="J21" s="22"/>
      <c r="K21" s="22"/>
      <c r="L21" s="22"/>
      <c r="M21" s="22"/>
      <c r="N21" s="22"/>
      <c r="O21" s="22"/>
      <c r="P21" s="43">
        <f t="shared" si="4"/>
        <v>816912.23</v>
      </c>
      <c r="Q21" s="5"/>
    </row>
    <row r="22" spans="3:17" x14ac:dyDescent="0.25">
      <c r="C22" s="4" t="s">
        <v>12</v>
      </c>
      <c r="D22" s="22">
        <v>48999.14</v>
      </c>
      <c r="E22" s="22">
        <v>0</v>
      </c>
      <c r="F22" s="22">
        <v>0</v>
      </c>
      <c r="G22" s="22">
        <v>455480</v>
      </c>
      <c r="H22" s="22">
        <v>227740</v>
      </c>
      <c r="I22" s="22"/>
      <c r="J22" s="22"/>
      <c r="K22" s="22"/>
      <c r="L22" s="22"/>
      <c r="M22" s="22"/>
      <c r="N22" s="22"/>
      <c r="O22" s="22"/>
      <c r="P22" s="43">
        <f t="shared" si="4"/>
        <v>732219.14</v>
      </c>
      <c r="Q22" s="5"/>
    </row>
    <row r="23" spans="3:17" x14ac:dyDescent="0.25">
      <c r="C23" s="4" t="s">
        <v>13</v>
      </c>
      <c r="D23" s="22">
        <v>0</v>
      </c>
      <c r="E23" s="22">
        <v>0</v>
      </c>
      <c r="F23" s="22">
        <v>1313814.76</v>
      </c>
      <c r="G23" s="22">
        <v>0</v>
      </c>
      <c r="H23" s="22">
        <v>0</v>
      </c>
      <c r="I23" s="22"/>
      <c r="J23" s="22"/>
      <c r="K23" s="22"/>
      <c r="L23" s="22"/>
      <c r="M23" s="22"/>
      <c r="N23" s="22"/>
      <c r="O23" s="22"/>
      <c r="P23" s="43">
        <f t="shared" si="4"/>
        <v>1313814.76</v>
      </c>
      <c r="Q23" s="5"/>
    </row>
    <row r="24" spans="3:17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>
        <v>1732364.49</v>
      </c>
      <c r="H24" s="22">
        <v>1124590.46</v>
      </c>
      <c r="I24" s="22"/>
      <c r="J24" s="22"/>
      <c r="K24" s="22"/>
      <c r="L24" s="22"/>
      <c r="M24" s="22"/>
      <c r="N24" s="22"/>
      <c r="O24" s="22"/>
      <c r="P24" s="43">
        <f t="shared" si="4"/>
        <v>5737530.8300000001</v>
      </c>
      <c r="Q24" s="5"/>
    </row>
    <row r="25" spans="3:17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>
        <v>523901</v>
      </c>
      <c r="H25" s="22">
        <v>85100</v>
      </c>
      <c r="I25" s="22"/>
      <c r="J25" s="22"/>
      <c r="K25" s="22"/>
      <c r="L25" s="22"/>
      <c r="M25" s="22"/>
      <c r="N25" s="22"/>
      <c r="O25" s="22"/>
      <c r="P25" s="43">
        <f t="shared" si="4"/>
        <v>974659.4</v>
      </c>
      <c r="Q25" s="5"/>
    </row>
    <row r="26" spans="3:17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>
        <v>0</v>
      </c>
      <c r="H26" s="22">
        <v>0</v>
      </c>
      <c r="I26" s="22"/>
      <c r="J26" s="22"/>
      <c r="K26" s="22"/>
      <c r="L26" s="22"/>
      <c r="M26" s="22"/>
      <c r="N26" s="22"/>
      <c r="O26" s="22"/>
      <c r="P26" s="43">
        <f t="shared" si="4"/>
        <v>1002855.99</v>
      </c>
      <c r="Q26" s="5"/>
    </row>
    <row r="27" spans="3:17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25692148.560000002</v>
      </c>
      <c r="H27" s="42">
        <f>SUM(H28:H36)</f>
        <v>21843837.890000001</v>
      </c>
      <c r="I27" s="42">
        <f t="shared" si="5"/>
        <v>0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96537201.840000004</v>
      </c>
      <c r="Q27" s="5"/>
    </row>
    <row r="28" spans="3:17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>
        <v>1827962.09</v>
      </c>
      <c r="H28" s="22">
        <v>1272191.98</v>
      </c>
      <c r="I28" s="22"/>
      <c r="J28" s="22"/>
      <c r="K28" s="22"/>
      <c r="L28" s="22"/>
      <c r="M28" s="22"/>
      <c r="N28" s="22"/>
      <c r="O28" s="22"/>
      <c r="P28" s="43">
        <f>SUM(D28:O28)</f>
        <v>8055796.3699999992</v>
      </c>
      <c r="Q28" s="5"/>
    </row>
    <row r="29" spans="3:17" x14ac:dyDescent="0.25">
      <c r="C29" s="4" t="s">
        <v>19</v>
      </c>
      <c r="D29" s="22">
        <v>0</v>
      </c>
      <c r="E29" s="22">
        <v>541738</v>
      </c>
      <c r="F29" s="22">
        <v>90000</v>
      </c>
      <c r="G29" s="22">
        <v>1064796.6000000001</v>
      </c>
      <c r="H29" s="22">
        <v>3687.5</v>
      </c>
      <c r="I29" s="22"/>
      <c r="J29" s="22"/>
      <c r="K29" s="22"/>
      <c r="L29" s="22"/>
      <c r="M29" s="22"/>
      <c r="N29" s="22"/>
      <c r="O29" s="22"/>
      <c r="P29" s="43">
        <f t="shared" ref="P29:P35" si="6">SUM(D29:O29)</f>
        <v>1700222.1</v>
      </c>
      <c r="Q29" s="5"/>
    </row>
    <row r="30" spans="3:17" x14ac:dyDescent="0.25">
      <c r="C30" s="4" t="s">
        <v>20</v>
      </c>
      <c r="D30" s="22">
        <v>501205</v>
      </c>
      <c r="E30" s="22">
        <v>568406</v>
      </c>
      <c r="F30" s="22">
        <v>0</v>
      </c>
      <c r="G30" s="22">
        <v>723840.32</v>
      </c>
      <c r="H30" s="22">
        <v>769629.04</v>
      </c>
      <c r="I30" s="22"/>
      <c r="J30" s="22"/>
      <c r="K30" s="22"/>
      <c r="L30" s="22"/>
      <c r="M30" s="22"/>
      <c r="N30" s="22"/>
      <c r="O30" s="22"/>
      <c r="P30" s="43">
        <f t="shared" si="6"/>
        <v>2563080.36</v>
      </c>
      <c r="Q30" s="5"/>
    </row>
    <row r="31" spans="3:17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>
        <v>8086698.2000000002</v>
      </c>
      <c r="H31" s="22">
        <v>6696916.2000000002</v>
      </c>
      <c r="I31" s="22"/>
      <c r="J31" s="22"/>
      <c r="K31" s="22"/>
      <c r="L31" s="22"/>
      <c r="M31" s="22"/>
      <c r="N31" s="22"/>
      <c r="O31" s="22"/>
      <c r="P31" s="43">
        <f t="shared" si="6"/>
        <v>28938455.529999997</v>
      </c>
      <c r="Q31" s="5"/>
    </row>
    <row r="32" spans="3:17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>
        <v>0</v>
      </c>
      <c r="H32" s="22">
        <v>51448</v>
      </c>
      <c r="I32" s="22"/>
      <c r="J32" s="22"/>
      <c r="K32" s="22"/>
      <c r="L32" s="22"/>
      <c r="M32" s="22"/>
      <c r="N32" s="22"/>
      <c r="O32" s="22"/>
      <c r="P32" s="43">
        <f t="shared" si="6"/>
        <v>223462.5</v>
      </c>
      <c r="Q32" s="5"/>
    </row>
    <row r="33" spans="3:17" x14ac:dyDescent="0.25">
      <c r="C33" s="4" t="s">
        <v>23</v>
      </c>
      <c r="D33" s="22">
        <v>0</v>
      </c>
      <c r="E33" s="22">
        <v>39491</v>
      </c>
      <c r="F33" s="22">
        <v>7080</v>
      </c>
      <c r="G33" s="22">
        <v>150874.79999999999</v>
      </c>
      <c r="H33" s="22">
        <v>9363.2999999999993</v>
      </c>
      <c r="I33" s="22"/>
      <c r="J33" s="22"/>
      <c r="K33" s="22"/>
      <c r="L33" s="22"/>
      <c r="M33" s="22"/>
      <c r="N33" s="22"/>
      <c r="O33" s="22"/>
      <c r="P33" s="43">
        <f t="shared" si="6"/>
        <v>206809.09999999998</v>
      </c>
      <c r="Q33" s="5"/>
    </row>
    <row r="34" spans="3:17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>
        <v>4849974.33</v>
      </c>
      <c r="H34" s="22">
        <v>5430781.46</v>
      </c>
      <c r="I34" s="22"/>
      <c r="J34" s="22"/>
      <c r="K34" s="22"/>
      <c r="L34" s="22"/>
      <c r="M34" s="22"/>
      <c r="N34" s="22"/>
      <c r="O34" s="22"/>
      <c r="P34" s="43">
        <f t="shared" si="6"/>
        <v>22501788.73</v>
      </c>
      <c r="Q34" s="5"/>
    </row>
    <row r="35" spans="3:17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/>
      <c r="J35" s="22"/>
      <c r="K35" s="22"/>
      <c r="L35" s="22"/>
      <c r="M35" s="22"/>
      <c r="N35" s="22"/>
      <c r="O35" s="22"/>
      <c r="P35" s="43">
        <f t="shared" si="6"/>
        <v>0</v>
      </c>
      <c r="Q35" s="5"/>
    </row>
    <row r="36" spans="3:17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>
        <v>8988002.2200000007</v>
      </c>
      <c r="H36" s="22">
        <v>7609820.4100000001</v>
      </c>
      <c r="I36" s="22"/>
      <c r="J36" s="22"/>
      <c r="K36" s="22"/>
      <c r="L36" s="22"/>
      <c r="M36" s="22"/>
      <c r="N36" s="22"/>
      <c r="O36" s="22"/>
      <c r="P36" s="43">
        <f>SUM(D36:O36)</f>
        <v>32347587.150000002</v>
      </c>
      <c r="Q36" s="5"/>
    </row>
    <row r="37" spans="3:17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3"/>
    </row>
    <row r="38" spans="3:17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5"/>
    </row>
    <row r="39" spans="3:17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5"/>
    </row>
    <row r="40" spans="3:17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5"/>
    </row>
    <row r="41" spans="3:17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5"/>
    </row>
    <row r="42" spans="3:17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5"/>
    </row>
    <row r="43" spans="3:17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5"/>
    </row>
    <row r="44" spans="3:17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5"/>
    </row>
    <row r="45" spans="3:17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5"/>
    </row>
    <row r="46" spans="3:17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5"/>
    </row>
    <row r="47" spans="3:17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</row>
    <row r="48" spans="3:17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</row>
    <row r="49" spans="3:16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</row>
    <row r="50" spans="3:16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</row>
    <row r="51" spans="3:16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</row>
    <row r="52" spans="3:16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</row>
    <row r="53" spans="3:16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966709.1</v>
      </c>
      <c r="H53" s="42">
        <f>SUM(H54:H62)</f>
        <v>2522086</v>
      </c>
      <c r="I53" s="42">
        <f>SUM(I54:I62)</f>
        <v>0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8311439.3499999996</v>
      </c>
    </row>
    <row r="54" spans="3:16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>
        <v>0</v>
      </c>
      <c r="H54" s="22">
        <v>17929.78</v>
      </c>
      <c r="I54" s="22"/>
      <c r="J54" s="22"/>
      <c r="K54" s="22"/>
      <c r="L54" s="22"/>
      <c r="M54" s="22"/>
      <c r="N54" s="22"/>
      <c r="O54" s="22"/>
      <c r="P54" s="43">
        <f t="shared" ref="P54:P60" si="11">SUM(D54:O54)</f>
        <v>797605.8600000001</v>
      </c>
    </row>
    <row r="55" spans="3:16" x14ac:dyDescent="0.25">
      <c r="C55" s="4" t="s">
        <v>45</v>
      </c>
      <c r="D55" s="22">
        <v>0</v>
      </c>
      <c r="E55" s="22">
        <v>101314.8</v>
      </c>
      <c r="F55" s="22">
        <v>0</v>
      </c>
      <c r="G55" s="22">
        <v>0</v>
      </c>
      <c r="H55" s="22">
        <v>20629.62</v>
      </c>
      <c r="I55" s="22"/>
      <c r="J55" s="22"/>
      <c r="K55" s="22"/>
      <c r="L55" s="22"/>
      <c r="M55" s="22"/>
      <c r="N55" s="22"/>
      <c r="O55" s="22"/>
      <c r="P55" s="43">
        <f t="shared" si="11"/>
        <v>121944.42</v>
      </c>
    </row>
    <row r="56" spans="3:16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>
        <v>856025.1</v>
      </c>
      <c r="H56" s="22">
        <v>2146722.39</v>
      </c>
      <c r="I56" s="22"/>
      <c r="J56" s="22"/>
      <c r="K56" s="22"/>
      <c r="L56" s="22"/>
      <c r="M56" s="22"/>
      <c r="N56" s="22"/>
      <c r="O56" s="22"/>
      <c r="P56" s="43">
        <f t="shared" si="11"/>
        <v>6873165.6600000001</v>
      </c>
    </row>
    <row r="57" spans="3:16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/>
      <c r="J57" s="22"/>
      <c r="K57" s="22"/>
      <c r="L57" s="43"/>
      <c r="M57" s="22"/>
      <c r="N57" s="22"/>
      <c r="O57" s="22"/>
      <c r="P57" s="43">
        <f t="shared" si="11"/>
        <v>0</v>
      </c>
    </row>
    <row r="58" spans="3:16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>
        <v>110684</v>
      </c>
      <c r="H58" s="22">
        <v>265028</v>
      </c>
      <c r="I58" s="22"/>
      <c r="J58" s="22"/>
      <c r="K58" s="22"/>
      <c r="L58" s="22"/>
      <c r="M58" s="22"/>
      <c r="N58" s="22"/>
      <c r="O58" s="22"/>
      <c r="P58" s="43">
        <f t="shared" si="11"/>
        <v>446947.2</v>
      </c>
    </row>
    <row r="59" spans="3:16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71776.210000000006</v>
      </c>
      <c r="I59" s="22"/>
      <c r="J59" s="22"/>
      <c r="K59" s="22"/>
      <c r="L59" s="22"/>
      <c r="M59" s="22"/>
      <c r="N59" s="22"/>
      <c r="O59" s="22"/>
      <c r="P59" s="43">
        <f t="shared" si="11"/>
        <v>71776.210000000006</v>
      </c>
    </row>
    <row r="60" spans="3:16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/>
      <c r="J60" s="22"/>
      <c r="K60" s="22"/>
      <c r="L60" s="22"/>
      <c r="M60" s="22"/>
      <c r="N60" s="22"/>
      <c r="O60" s="22"/>
      <c r="P60" s="43">
        <f t="shared" si="11"/>
        <v>0</v>
      </c>
    </row>
    <row r="61" spans="3:16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/>
      <c r="J61" s="22"/>
      <c r="K61" s="22"/>
      <c r="L61" s="22"/>
      <c r="M61" s="22"/>
      <c r="N61" s="22"/>
      <c r="O61" s="22"/>
      <c r="P61" s="43">
        <f>SUM(D61:O61)</f>
        <v>0</v>
      </c>
    </row>
    <row r="62" spans="3:16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/>
      <c r="J62" s="22"/>
      <c r="K62" s="22"/>
      <c r="L62" s="22"/>
      <c r="M62" s="22"/>
      <c r="N62" s="22"/>
      <c r="O62" s="22"/>
      <c r="P62" s="43">
        <f>SUM(D62:O62)</f>
        <v>0</v>
      </c>
    </row>
    <row r="63" spans="3:16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</row>
    <row r="64" spans="3:16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</row>
    <row r="65" spans="3:16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3:16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3:16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3:16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3:16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3:16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3:16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3:16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3:16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3:16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3:16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3:16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3:16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3:16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3:16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3:16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3:16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3:16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3:16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3:16" x14ac:dyDescent="0.25">
      <c r="C84" s="8" t="s">
        <v>65</v>
      </c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>
        <f>+P11+P17+P27+P53</f>
        <v>395742711.67000008</v>
      </c>
    </row>
    <row r="85" spans="3:16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2023-06-05T17:30:15Z</cp:lastPrinted>
  <dcterms:created xsi:type="dcterms:W3CDTF">2021-07-29T18:58:50Z</dcterms:created>
  <dcterms:modified xsi:type="dcterms:W3CDTF">2023-06-09T16:27:03Z</dcterms:modified>
</cp:coreProperties>
</file>