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4 - Abril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'!$C$1:$R$98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H34" i="2"/>
  <c r="I34" i="2"/>
  <c r="J34" i="2"/>
  <c r="K34" i="2"/>
  <c r="L34" i="2"/>
  <c r="M34" i="2"/>
  <c r="N34" i="2"/>
  <c r="O34" i="2"/>
  <c r="P34" i="2"/>
  <c r="Q34" i="2"/>
  <c r="F35" i="2"/>
  <c r="G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55" i="2"/>
  <c r="G55" i="2"/>
  <c r="H55" i="2"/>
  <c r="I55" i="2"/>
  <c r="J55" i="2"/>
  <c r="K55" i="2"/>
  <c r="L55" i="2"/>
  <c r="M55" i="2"/>
  <c r="N55" i="2"/>
  <c r="O55" i="2"/>
  <c r="P55" i="2"/>
  <c r="Q55" i="2"/>
  <c r="F56" i="2"/>
  <c r="G56" i="2"/>
  <c r="H56" i="2"/>
  <c r="I56" i="2"/>
  <c r="J56" i="2"/>
  <c r="K56" i="2"/>
  <c r="L56" i="2"/>
  <c r="M56" i="2"/>
  <c r="N56" i="2"/>
  <c r="O56" i="2"/>
  <c r="P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G12" i="2" l="1"/>
  <c r="N11" i="3"/>
  <c r="M27" i="3"/>
  <c r="M17" i="3"/>
  <c r="M11" i="3"/>
  <c r="M53" i="3"/>
  <c r="M10" i="3" l="1"/>
  <c r="K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E47" i="2"/>
  <c r="E54" i="2" l="1"/>
  <c r="D54" i="2"/>
  <c r="H53" i="3"/>
  <c r="G53" i="3"/>
  <c r="G27" i="3"/>
  <c r="G17" i="3"/>
  <c r="G11" i="3"/>
  <c r="F53" i="3"/>
  <c r="C53" i="3"/>
  <c r="D53" i="3"/>
  <c r="E53" i="3"/>
  <c r="I53" i="3"/>
  <c r="J53" i="3"/>
  <c r="K53" i="3"/>
  <c r="L53" i="3"/>
  <c r="N53" i="3"/>
  <c r="G10" i="3" l="1"/>
  <c r="O53" i="3"/>
  <c r="F17" i="3"/>
  <c r="F27" i="3"/>
  <c r="O62" i="3" l="1"/>
  <c r="D46" i="3" l="1"/>
  <c r="E46" i="3"/>
  <c r="F46" i="3"/>
  <c r="G46" i="3"/>
  <c r="H46" i="3"/>
  <c r="I46" i="3"/>
  <c r="J46" i="3"/>
  <c r="K46" i="3"/>
  <c r="L46" i="3"/>
  <c r="M46" i="3"/>
  <c r="N46" i="3"/>
  <c r="C4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36" i="3"/>
  <c r="O28" i="3"/>
  <c r="D37" i="3"/>
  <c r="E37" i="3"/>
  <c r="F37" i="3"/>
  <c r="G37" i="3"/>
  <c r="H37" i="3"/>
  <c r="I37" i="3"/>
  <c r="J37" i="3"/>
  <c r="K37" i="3"/>
  <c r="L37" i="3"/>
  <c r="M37" i="3"/>
  <c r="N37" i="3"/>
  <c r="C37" i="3"/>
  <c r="C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F28" i="2"/>
  <c r="E38" i="2"/>
  <c r="D72" i="2"/>
  <c r="D69" i="2"/>
  <c r="D64" i="2"/>
  <c r="D38" i="2"/>
  <c r="D28" i="2"/>
  <c r="D18" i="2"/>
  <c r="D12" i="2"/>
  <c r="R43" i="2" l="1"/>
  <c r="R50" i="2"/>
  <c r="R39" i="2"/>
  <c r="R45" i="2"/>
  <c r="R41" i="2"/>
  <c r="R48" i="2"/>
  <c r="F47" i="2"/>
  <c r="R53" i="2"/>
  <c r="R49" i="2"/>
  <c r="R46" i="2"/>
  <c r="R42" i="2"/>
  <c r="R52" i="2"/>
  <c r="R44" i="2"/>
  <c r="R40" i="2"/>
  <c r="R51" i="2"/>
  <c r="O37" i="3"/>
  <c r="O46" i="3"/>
  <c r="D85" i="2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B71" i="1"/>
  <c r="B68" i="1"/>
  <c r="B63" i="1"/>
  <c r="B53" i="1"/>
  <c r="B45" i="1"/>
  <c r="B37" i="1"/>
  <c r="B27" i="1"/>
  <c r="B17" i="1"/>
  <c r="B11" i="1"/>
  <c r="B75" i="1" l="1"/>
  <c r="B88" i="1" s="1"/>
  <c r="B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O61" i="3"/>
  <c r="O60" i="3"/>
  <c r="O59" i="3"/>
  <c r="O58" i="3"/>
  <c r="O57" i="3"/>
  <c r="O56" i="3"/>
  <c r="O55" i="3"/>
  <c r="O54" i="3"/>
  <c r="O35" i="3"/>
  <c r="O34" i="3"/>
  <c r="O33" i="3"/>
  <c r="O32" i="3"/>
  <c r="O31" i="3"/>
  <c r="O30" i="3"/>
  <c r="O29" i="3"/>
  <c r="N27" i="3"/>
  <c r="L27" i="3"/>
  <c r="K27" i="3"/>
  <c r="J27" i="3"/>
  <c r="I27" i="3"/>
  <c r="H27" i="3"/>
  <c r="E27" i="3"/>
  <c r="D27" i="3"/>
  <c r="O26" i="3"/>
  <c r="O25" i="3"/>
  <c r="O24" i="3"/>
  <c r="O23" i="3"/>
  <c r="O22" i="3"/>
  <c r="O21" i="3"/>
  <c r="O20" i="3"/>
  <c r="O19" i="3"/>
  <c r="O18" i="3"/>
  <c r="N17" i="3"/>
  <c r="L17" i="3"/>
  <c r="J17" i="3"/>
  <c r="I17" i="3"/>
  <c r="H17" i="3"/>
  <c r="E17" i="3"/>
  <c r="D17" i="3"/>
  <c r="C17" i="3"/>
  <c r="O16" i="3"/>
  <c r="O15" i="3"/>
  <c r="O14" i="3"/>
  <c r="O13" i="3"/>
  <c r="O12" i="3"/>
  <c r="L11" i="3"/>
  <c r="K11" i="3"/>
  <c r="J11" i="3"/>
  <c r="J10" i="3" s="1"/>
  <c r="I11" i="3"/>
  <c r="H11" i="3"/>
  <c r="F11" i="3"/>
  <c r="E11" i="3"/>
  <c r="D11" i="3"/>
  <c r="C11" i="3"/>
  <c r="C10" i="3" l="1"/>
  <c r="N10" i="3"/>
  <c r="O27" i="3"/>
  <c r="E10" i="3"/>
  <c r="D10" i="3"/>
  <c r="F10" i="3"/>
  <c r="H10" i="3"/>
  <c r="I10" i="3"/>
  <c r="L10" i="3"/>
  <c r="K10" i="3"/>
  <c r="O17" i="3"/>
  <c r="O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K18" i="2"/>
  <c r="L18" i="2"/>
  <c r="F12" i="2"/>
  <c r="H12" i="2"/>
  <c r="I12" i="2"/>
  <c r="K12" i="2"/>
  <c r="L12" i="2"/>
  <c r="K85" i="2" l="1"/>
  <c r="L85" i="2"/>
  <c r="G85" i="2"/>
  <c r="M85" i="2"/>
  <c r="I85" i="2"/>
  <c r="J11" i="2"/>
  <c r="J85" i="2"/>
  <c r="H85" i="2"/>
  <c r="F11" i="2"/>
  <c r="F85" i="2"/>
  <c r="O84" i="3"/>
  <c r="Q85" i="2"/>
  <c r="P11" i="2"/>
  <c r="O85" i="2"/>
  <c r="N85" i="2"/>
  <c r="H11" i="2"/>
  <c r="O11" i="2"/>
  <c r="L11" i="2"/>
  <c r="K11" i="2"/>
  <c r="I11" i="2"/>
  <c r="G11" i="2"/>
  <c r="Q11" i="2"/>
  <c r="R54" i="2"/>
  <c r="O10" i="3"/>
  <c r="N11" i="2"/>
  <c r="R18" i="2"/>
  <c r="M11" i="2"/>
  <c r="R12" i="2"/>
  <c r="E28" i="2"/>
  <c r="E18" i="2"/>
  <c r="E85" i="2" s="1"/>
  <c r="R85" i="2" l="1"/>
  <c r="R11" i="2"/>
  <c r="E11" i="2"/>
  <c r="D11" i="2" l="1"/>
</calcChain>
</file>

<file path=xl/sharedStrings.xml><?xml version="1.0" encoding="utf-8"?>
<sst xmlns="http://schemas.openxmlformats.org/spreadsheetml/2006/main" count="304" uniqueCount="116">
  <si>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</si>
  <si>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</si>
  <si>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</si>
  <si>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</si>
  <si>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</si>
  <si>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</si>
  <si>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</si>
  <si>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</si>
  <si>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</si>
  <si>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</si>
  <si>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</si>
  <si>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</si>
  <si>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</si>
  <si>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</si>
  <si>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</si>
  <si>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</si>
  <si>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</si>
  <si>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</si>
  <si>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</si>
  <si>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</si>
  <si>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</si>
  <si>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</si>
  <si>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</si>
  <si>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</si>
  <si>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</si>
  <si>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</si>
  <si>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</si>
  <si>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</si>
  <si>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</si>
  <si>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</si>
  <si>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</si>
  <si>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</si>
  <si>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</si>
  <si>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</si>
  <si>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</si>
  <si>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</si>
  <si>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</si>
  <si>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</si>
  <si>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</si>
  <si>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</si>
  <si>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</si>
  <si>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</si>
  <si>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</si>
  <si>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</si>
  <si>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</si>
  <si>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</si>
  <si>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</si>
  <si>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</si>
  <si>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</si>
  <si>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</si>
  <si>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</si>
  <si>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</si>
  <si>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</si>
  <si>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</si>
  <si>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</si>
  <si>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</si>
  <si>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</si>
  <si>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</si>
  <si>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</si>
  <si>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</si>
  <si>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</si>
  <si>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</si>
  <si>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</si>
  <si>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</si>
  <si>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</si>
  <si>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</si>
  <si>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</si>
  <si>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</si>
  <si>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</si>
  <si>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</si>
  <si>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</si>
  <si>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</si>
  <si>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</si>
  <si>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</si>
  <si>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</si>
  <si>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</si>
  <si>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</si>
  <si>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</si>
  <si>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</si>
  <si>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</si>
  <si>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</si>
  <si>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</si>
  <si>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</si>
  <si>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</si>
  <si>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</si>
  <si>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</si>
  <si>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</si>
  <si>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</si>
  <si>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</si>
  <si>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</si>
  <si>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</si>
  <si>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</si>
  <si>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</si>
  <si>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</si>
  <si>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</si>
  <si>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</si>
  <si>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</si>
  <si>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</si>
  <si>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</si>
  <si>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</si>
  <si>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</si>
  <si>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</si>
  <si>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</si>
  <si>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</si>
  <si>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</si>
  <si>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</si>
  <si>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</si>
  <si>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</si>
  <si>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</si>
  <si>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</si>
  <si>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</si>
  <si>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</si>
  <si>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</si>
  <si>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</si>
  <si>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Gerente de Contabilidad</t>
  </si>
  <si>
    <r>
      <rPr>
        <b/>
        <u/>
        <sz val="6"/>
        <color theme="1"/>
        <rFont val="Calibri"/>
        <family val="2"/>
        <scheme val="minor"/>
      </rPr>
      <t>.</t>
    </r>
    <r>
      <rPr>
        <b/>
        <u/>
        <sz val="16"/>
        <color theme="1"/>
        <rFont val="Calibri"/>
        <family val="2"/>
        <scheme val="minor"/>
      </rPr>
      <t xml:space="preserve">                                                   </t>
    </r>
    <r>
      <rPr>
        <b/>
        <u/>
        <sz val="6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</si>
</sst>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12" xfId="0" applyFont="1" applyBorder="1" applyAlignment="1"/>
    <xf numFmtId="0" fontId="0" fillId="0" borderId="13" xfId="0" applyBorder="1"/>
    <xf numFmtId="0" fontId="0" fillId="0" borderId="0" xfId="0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2" fillId="0" borderId="14" xfId="0" applyFont="1" applyBorder="1" applyAlignment="1">
      <alignment horizontal="left"/>
    </xf>
    <xf numFmtId="0" fontId="11" fillId="0" borderId="0" xfId="0" applyFont="1" applyAlignment="1">
      <alignment wrapText="1"/>
    </xf>
    <xf numFmtId="0" fontId="6" fillId="0" borderId="0" xfId="0" applyFont="1" applyAlignment="1"/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9" fillId="0" borderId="18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3" fillId="0" borderId="1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2</xdr:row>
      <xdr:rowOff>76201</xdr:rowOff>
    </xdr:from>
    <xdr:to>
      <xdr:col>0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</xdr:row>
      <xdr:rowOff>28574</xdr:rowOff>
    </xdr:from>
    <xdr:to>
      <xdr:col>3</xdr:col>
      <xdr:colOff>104777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2</xdr:row>
      <xdr:rowOff>163286</xdr:rowOff>
    </xdr:from>
    <xdr:to>
      <xdr:col>1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908958</xdr:colOff>
      <xdr:row>2</xdr:row>
      <xdr:rowOff>190501</xdr:rowOff>
    </xdr:from>
    <xdr:to>
      <xdr:col>14</xdr:col>
      <xdr:colOff>1114427</xdr:colOff>
      <xdr:row>6</xdr:row>
      <xdr:rowOff>27215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9422" y="571501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7"/>
  <sheetViews>
    <sheetView showGridLines="0" topLeftCell="A88" workbookViewId="0">
      <selection activeCell="C106" sqref="C106"/>
    </sheetView>
  </sheetViews>
  <sheetFormatPr baseColWidth="10" defaultColWidth="11.42578125" defaultRowHeight="15" x14ac:dyDescent="0.25"/>
  <cols>
    <col min="1" max="1" width="105.28515625" bestFit="1" customWidth="1"/>
    <col min="2" max="2" width="16.28515625" bestFit="1" customWidth="1"/>
    <col min="3" max="3" width="13.140625" bestFit="1" customWidth="1"/>
    <col min="4" max="4" width="13.85546875" bestFit="1" customWidth="1"/>
  </cols>
  <sheetData>
    <row r="3" spans="1:14" ht="28.5" customHeight="1" x14ac:dyDescent="0.25">
      <c r="A3" s="73" t="s">
        <v>98</v>
      </c>
      <c r="B3" s="74"/>
      <c r="C3" s="74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71" t="s">
        <v>99</v>
      </c>
      <c r="B4" s="72"/>
      <c r="C4" s="7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77" t="s">
        <v>107</v>
      </c>
      <c r="B5" s="78"/>
      <c r="C5" s="78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75" t="s">
        <v>76</v>
      </c>
      <c r="B6" s="76"/>
      <c r="C6" s="7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75" t="s">
        <v>77</v>
      </c>
      <c r="B7" s="76"/>
      <c r="C7" s="76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36" customHeight="1" x14ac:dyDescent="0.25">
      <c r="A9" s="39" t="s">
        <v>106</v>
      </c>
      <c r="B9" s="40" t="s">
        <v>94</v>
      </c>
      <c r="C9" s="40" t="s">
        <v>93</v>
      </c>
      <c r="D9" s="7"/>
    </row>
    <row r="10" spans="1:14" ht="23.25" customHeight="1" x14ac:dyDescent="0.25">
      <c r="A10" s="27" t="s">
        <v>0</v>
      </c>
      <c r="B10" s="28">
        <f>+B11+B17+B27+B53</f>
        <v>1265062004</v>
      </c>
      <c r="C10" s="28"/>
      <c r="D10" s="7"/>
    </row>
    <row r="11" spans="1:14" x14ac:dyDescent="0.25">
      <c r="A11" s="29" t="s">
        <v>1</v>
      </c>
      <c r="B11" s="49">
        <f>SUM(B12:B16)</f>
        <v>868967931</v>
      </c>
      <c r="C11" s="26"/>
      <c r="D11" s="25"/>
    </row>
    <row r="12" spans="1:14" x14ac:dyDescent="0.25">
      <c r="A12" s="30" t="s">
        <v>2</v>
      </c>
      <c r="B12" s="50">
        <v>695114124.66999996</v>
      </c>
      <c r="C12" s="31"/>
      <c r="D12" s="25"/>
    </row>
    <row r="13" spans="1:14" x14ac:dyDescent="0.25">
      <c r="A13" s="30" t="s">
        <v>3</v>
      </c>
      <c r="B13" s="50">
        <v>76686279</v>
      </c>
      <c r="D13" s="25"/>
    </row>
    <row r="14" spans="1:14" x14ac:dyDescent="0.25">
      <c r="A14" s="30" t="s">
        <v>4</v>
      </c>
      <c r="B14" s="50">
        <v>0</v>
      </c>
      <c r="D14" s="25"/>
    </row>
    <row r="15" spans="1:14" x14ac:dyDescent="0.25">
      <c r="A15" s="30" t="s">
        <v>5</v>
      </c>
      <c r="B15" s="50">
        <v>158400</v>
      </c>
      <c r="D15" s="25"/>
    </row>
    <row r="16" spans="1:14" x14ac:dyDescent="0.25">
      <c r="A16" s="30" t="s">
        <v>6</v>
      </c>
      <c r="B16" s="50">
        <v>97009127.329999998</v>
      </c>
      <c r="D16" s="25"/>
    </row>
    <row r="17" spans="1:4" x14ac:dyDescent="0.25">
      <c r="A17" s="29" t="s">
        <v>7</v>
      </c>
      <c r="B17" s="49">
        <f>SUM(B18:B26)</f>
        <v>52173500</v>
      </c>
      <c r="D17" s="25"/>
    </row>
    <row r="18" spans="1:4" x14ac:dyDescent="0.25">
      <c r="A18" s="30" t="s">
        <v>8</v>
      </c>
      <c r="B18" s="50">
        <v>8527740</v>
      </c>
      <c r="D18" s="25"/>
    </row>
    <row r="19" spans="1:4" x14ac:dyDescent="0.25">
      <c r="A19" s="30" t="s">
        <v>9</v>
      </c>
      <c r="B19" s="50">
        <v>595000</v>
      </c>
      <c r="D19" s="25"/>
    </row>
    <row r="20" spans="1:4" x14ac:dyDescent="0.25">
      <c r="A20" s="30" t="s">
        <v>10</v>
      </c>
      <c r="B20" s="50">
        <v>75600</v>
      </c>
      <c r="D20" s="25"/>
    </row>
    <row r="21" spans="1:4" x14ac:dyDescent="0.25">
      <c r="A21" s="30" t="s">
        <v>11</v>
      </c>
      <c r="B21" s="50">
        <v>1306000</v>
      </c>
      <c r="D21" s="25"/>
    </row>
    <row r="22" spans="1:4" x14ac:dyDescent="0.25">
      <c r="A22" s="30" t="s">
        <v>12</v>
      </c>
      <c r="B22" s="50">
        <v>4891800</v>
      </c>
      <c r="D22" s="25"/>
    </row>
    <row r="23" spans="1:4" x14ac:dyDescent="0.25">
      <c r="A23" s="30" t="s">
        <v>13</v>
      </c>
      <c r="B23" s="50">
        <v>1650000</v>
      </c>
      <c r="D23" s="25"/>
    </row>
    <row r="24" spans="1:4" x14ac:dyDescent="0.25">
      <c r="A24" s="30" t="s">
        <v>14</v>
      </c>
      <c r="B24" s="50">
        <v>24318000</v>
      </c>
      <c r="D24" s="25"/>
    </row>
    <row r="25" spans="1:4" x14ac:dyDescent="0.25">
      <c r="A25" s="30" t="s">
        <v>15</v>
      </c>
      <c r="B25" s="50">
        <v>6109360</v>
      </c>
      <c r="D25" s="25"/>
    </row>
    <row r="26" spans="1:4" x14ac:dyDescent="0.25">
      <c r="A26" s="30" t="s">
        <v>16</v>
      </c>
      <c r="B26" s="50">
        <v>4700000</v>
      </c>
      <c r="D26" s="25"/>
    </row>
    <row r="27" spans="1:4" x14ac:dyDescent="0.25">
      <c r="A27" s="29" t="s">
        <v>17</v>
      </c>
      <c r="B27" s="49">
        <f>SUM(B28:B36)</f>
        <v>297846193</v>
      </c>
      <c r="D27" s="25"/>
    </row>
    <row r="28" spans="1:4" x14ac:dyDescent="0.25">
      <c r="A28" s="30" t="s">
        <v>18</v>
      </c>
      <c r="B28" s="50">
        <v>16047990</v>
      </c>
      <c r="D28" s="25"/>
    </row>
    <row r="29" spans="1:4" x14ac:dyDescent="0.25">
      <c r="A29" s="30" t="s">
        <v>19</v>
      </c>
      <c r="B29" s="50">
        <v>4536552</v>
      </c>
      <c r="D29" s="25"/>
    </row>
    <row r="30" spans="1:4" x14ac:dyDescent="0.25">
      <c r="A30" s="30" t="s">
        <v>20</v>
      </c>
      <c r="B30" s="50">
        <v>12612600</v>
      </c>
      <c r="D30" s="25"/>
    </row>
    <row r="31" spans="1:4" x14ac:dyDescent="0.25">
      <c r="A31" s="30" t="s">
        <v>21</v>
      </c>
      <c r="B31" s="50">
        <v>101598721</v>
      </c>
      <c r="D31" s="25"/>
    </row>
    <row r="32" spans="1:4" x14ac:dyDescent="0.25">
      <c r="A32" s="30" t="s">
        <v>22</v>
      </c>
      <c r="B32" s="50">
        <v>5147200</v>
      </c>
      <c r="D32" s="25"/>
    </row>
    <row r="33" spans="1:4" x14ac:dyDescent="0.25">
      <c r="A33" s="30" t="s">
        <v>23</v>
      </c>
      <c r="B33" s="50">
        <v>7041400</v>
      </c>
      <c r="D33" s="25"/>
    </row>
    <row r="34" spans="1:4" x14ac:dyDescent="0.25">
      <c r="A34" s="30" t="s">
        <v>24</v>
      </c>
      <c r="B34" s="50">
        <v>50995330</v>
      </c>
      <c r="D34" s="25"/>
    </row>
    <row r="35" spans="1:4" x14ac:dyDescent="0.25">
      <c r="A35" s="30" t="s">
        <v>25</v>
      </c>
      <c r="B35" s="50">
        <v>0</v>
      </c>
      <c r="D35" s="25"/>
    </row>
    <row r="36" spans="1:4" x14ac:dyDescent="0.25">
      <c r="A36" s="30" t="s">
        <v>26</v>
      </c>
      <c r="B36" s="50">
        <v>99866400</v>
      </c>
      <c r="D36" s="25"/>
    </row>
    <row r="37" spans="1:4" x14ac:dyDescent="0.25">
      <c r="A37" s="29" t="s">
        <v>27</v>
      </c>
      <c r="B37" s="49">
        <f>SUM(B38:B44)</f>
        <v>0</v>
      </c>
      <c r="D37" s="25"/>
    </row>
    <row r="38" spans="1:4" x14ac:dyDescent="0.25">
      <c r="A38" s="30" t="s">
        <v>28</v>
      </c>
      <c r="B38" s="50"/>
      <c r="D38" s="25"/>
    </row>
    <row r="39" spans="1:4" x14ac:dyDescent="0.25">
      <c r="A39" s="30" t="s">
        <v>29</v>
      </c>
      <c r="B39" s="50"/>
      <c r="D39" s="25"/>
    </row>
    <row r="40" spans="1:4" x14ac:dyDescent="0.25">
      <c r="A40" s="30" t="s">
        <v>30</v>
      </c>
      <c r="B40" s="50"/>
      <c r="D40" s="25"/>
    </row>
    <row r="41" spans="1:4" x14ac:dyDescent="0.25">
      <c r="A41" s="30" t="s">
        <v>31</v>
      </c>
      <c r="B41" s="50"/>
      <c r="D41" s="25"/>
    </row>
    <row r="42" spans="1:4" x14ac:dyDescent="0.25">
      <c r="A42" s="30" t="s">
        <v>32</v>
      </c>
      <c r="B42" s="50"/>
      <c r="D42" s="25"/>
    </row>
    <row r="43" spans="1:4" x14ac:dyDescent="0.25">
      <c r="A43" s="30" t="s">
        <v>34</v>
      </c>
      <c r="B43" s="50"/>
      <c r="D43" s="25"/>
    </row>
    <row r="44" spans="1:4" x14ac:dyDescent="0.25">
      <c r="A44" s="30" t="s">
        <v>35</v>
      </c>
      <c r="B44" s="50"/>
      <c r="D44" s="25"/>
    </row>
    <row r="45" spans="1:4" x14ac:dyDescent="0.25">
      <c r="A45" s="29" t="s">
        <v>36</v>
      </c>
      <c r="B45" s="49">
        <f>SUM(B46:B52)</f>
        <v>0</v>
      </c>
      <c r="D45" s="25"/>
    </row>
    <row r="46" spans="1:4" x14ac:dyDescent="0.25">
      <c r="A46" s="30" t="s">
        <v>37</v>
      </c>
      <c r="B46" s="50"/>
      <c r="D46" s="25"/>
    </row>
    <row r="47" spans="1:4" x14ac:dyDescent="0.25">
      <c r="A47" s="30" t="s">
        <v>38</v>
      </c>
      <c r="B47" s="50"/>
      <c r="D47" s="25"/>
    </row>
    <row r="48" spans="1:4" x14ac:dyDescent="0.25">
      <c r="A48" s="30" t="s">
        <v>39</v>
      </c>
      <c r="B48" s="50"/>
      <c r="D48" s="25"/>
    </row>
    <row r="49" spans="1:4" x14ac:dyDescent="0.25">
      <c r="A49" s="30" t="s">
        <v>40</v>
      </c>
      <c r="B49" s="50"/>
      <c r="D49" s="25"/>
    </row>
    <row r="50" spans="1:4" x14ac:dyDescent="0.25">
      <c r="A50" s="30" t="s">
        <v>100</v>
      </c>
      <c r="B50" s="50"/>
      <c r="D50" s="25"/>
    </row>
    <row r="51" spans="1:4" x14ac:dyDescent="0.25">
      <c r="A51" s="30" t="s">
        <v>41</v>
      </c>
      <c r="B51" s="50"/>
      <c r="D51" s="25"/>
    </row>
    <row r="52" spans="1:4" x14ac:dyDescent="0.25">
      <c r="A52" s="30" t="s">
        <v>42</v>
      </c>
      <c r="B52" s="50"/>
      <c r="D52" s="25"/>
    </row>
    <row r="53" spans="1:4" x14ac:dyDescent="0.25">
      <c r="A53" s="29" t="s">
        <v>43</v>
      </c>
      <c r="B53" s="49">
        <f>SUM(B54:B62)</f>
        <v>46074380</v>
      </c>
      <c r="D53" s="25"/>
    </row>
    <row r="54" spans="1:4" x14ac:dyDescent="0.25">
      <c r="A54" s="30" t="s">
        <v>44</v>
      </c>
      <c r="B54" s="50">
        <v>8130000</v>
      </c>
      <c r="D54" s="25"/>
    </row>
    <row r="55" spans="1:4" x14ac:dyDescent="0.25">
      <c r="A55" s="30" t="s">
        <v>101</v>
      </c>
      <c r="B55" s="50">
        <v>866180</v>
      </c>
      <c r="D55" s="25"/>
    </row>
    <row r="56" spans="1:4" x14ac:dyDescent="0.25">
      <c r="A56" s="30" t="s">
        <v>46</v>
      </c>
      <c r="B56" s="50">
        <v>26613200</v>
      </c>
      <c r="D56" s="25"/>
    </row>
    <row r="57" spans="1:4" x14ac:dyDescent="0.25">
      <c r="A57" s="30" t="s">
        <v>47</v>
      </c>
      <c r="B57" s="50">
        <v>0</v>
      </c>
      <c r="D57" s="25"/>
    </row>
    <row r="58" spans="1:4" x14ac:dyDescent="0.25">
      <c r="A58" s="30" t="s">
        <v>48</v>
      </c>
      <c r="B58" s="50">
        <v>6805000</v>
      </c>
      <c r="D58" s="25"/>
    </row>
    <row r="59" spans="1:4" x14ac:dyDescent="0.25">
      <c r="A59" s="30" t="s">
        <v>49</v>
      </c>
      <c r="B59" s="50">
        <v>810000</v>
      </c>
      <c r="D59" s="25"/>
    </row>
    <row r="60" spans="1:4" x14ac:dyDescent="0.25">
      <c r="A60" s="30" t="s">
        <v>102</v>
      </c>
      <c r="B60" s="50">
        <v>0</v>
      </c>
      <c r="D60" s="25"/>
    </row>
    <row r="61" spans="1:4" x14ac:dyDescent="0.25">
      <c r="A61" s="30" t="s">
        <v>51</v>
      </c>
      <c r="B61" s="50">
        <v>1150000</v>
      </c>
      <c r="D61" s="25"/>
    </row>
    <row r="62" spans="1:4" x14ac:dyDescent="0.25">
      <c r="A62" s="30" t="s">
        <v>52</v>
      </c>
      <c r="B62" s="50">
        <v>1700000</v>
      </c>
      <c r="D62" s="25"/>
    </row>
    <row r="63" spans="1:4" x14ac:dyDescent="0.25">
      <c r="A63" s="29" t="s">
        <v>53</v>
      </c>
      <c r="B63" s="49">
        <f>SUM(B64:B67)</f>
        <v>0</v>
      </c>
      <c r="D63" s="25"/>
    </row>
    <row r="64" spans="1:4" x14ac:dyDescent="0.25">
      <c r="A64" s="30" t="s">
        <v>54</v>
      </c>
      <c r="B64" s="50">
        <v>0</v>
      </c>
      <c r="D64" s="25"/>
    </row>
    <row r="65" spans="1:4" x14ac:dyDescent="0.25">
      <c r="A65" s="30" t="s">
        <v>55</v>
      </c>
      <c r="B65" s="50"/>
      <c r="D65" s="25"/>
    </row>
    <row r="66" spans="1:4" x14ac:dyDescent="0.25">
      <c r="A66" s="30" t="s">
        <v>56</v>
      </c>
      <c r="B66" s="50"/>
      <c r="D66" s="25"/>
    </row>
    <row r="67" spans="1:4" x14ac:dyDescent="0.25">
      <c r="A67" s="30" t="s">
        <v>57</v>
      </c>
      <c r="B67" s="50"/>
      <c r="D67" s="25"/>
    </row>
    <row r="68" spans="1:4" x14ac:dyDescent="0.25">
      <c r="A68" s="29" t="s">
        <v>58</v>
      </c>
      <c r="B68" s="49">
        <f>SUM(B69:B70)</f>
        <v>0</v>
      </c>
      <c r="D68" s="25"/>
    </row>
    <row r="69" spans="1:4" x14ac:dyDescent="0.25">
      <c r="A69" s="30" t="s">
        <v>59</v>
      </c>
      <c r="B69" s="50"/>
      <c r="D69" s="25"/>
    </row>
    <row r="70" spans="1:4" x14ac:dyDescent="0.25">
      <c r="A70" s="30" t="s">
        <v>60</v>
      </c>
      <c r="B70" s="50"/>
      <c r="D70" s="25"/>
    </row>
    <row r="71" spans="1:4" x14ac:dyDescent="0.25">
      <c r="A71" s="29" t="s">
        <v>61</v>
      </c>
      <c r="B71" s="49">
        <f>SUM(B72:B74)</f>
        <v>0</v>
      </c>
      <c r="D71" s="25"/>
    </row>
    <row r="72" spans="1:4" x14ac:dyDescent="0.25">
      <c r="A72" s="30" t="s">
        <v>62</v>
      </c>
      <c r="B72" s="50"/>
      <c r="D72" s="25"/>
    </row>
    <row r="73" spans="1:4" x14ac:dyDescent="0.25">
      <c r="A73" s="30" t="s">
        <v>63</v>
      </c>
      <c r="B73" s="50"/>
      <c r="D73" s="25"/>
    </row>
    <row r="74" spans="1:4" x14ac:dyDescent="0.25">
      <c r="A74" s="30" t="s">
        <v>64</v>
      </c>
      <c r="B74" s="50"/>
      <c r="D74" s="25"/>
    </row>
    <row r="75" spans="1:4" x14ac:dyDescent="0.25">
      <c r="A75" s="32" t="s">
        <v>103</v>
      </c>
      <c r="B75" s="51">
        <f>B11+B17+B27+B37+B45+B53+B63+B68+B71</f>
        <v>1265062004</v>
      </c>
      <c r="C75" s="33"/>
      <c r="D75" s="25"/>
    </row>
    <row r="76" spans="1:4" x14ac:dyDescent="0.25">
      <c r="A76" s="34"/>
      <c r="B76" s="31"/>
      <c r="C76" s="43"/>
      <c r="D76" s="25"/>
    </row>
    <row r="77" spans="1:4" x14ac:dyDescent="0.25">
      <c r="A77" s="27" t="s">
        <v>67</v>
      </c>
      <c r="B77" s="35"/>
      <c r="D77" s="25"/>
    </row>
    <row r="78" spans="1:4" x14ac:dyDescent="0.25">
      <c r="A78" s="29" t="s">
        <v>68</v>
      </c>
      <c r="B78" s="36"/>
      <c r="D78" s="25"/>
    </row>
    <row r="79" spans="1:4" x14ac:dyDescent="0.25">
      <c r="A79" s="30" t="s">
        <v>69</v>
      </c>
      <c r="B79" s="31"/>
      <c r="D79" s="25"/>
    </row>
    <row r="80" spans="1:4" x14ac:dyDescent="0.25">
      <c r="A80" s="30" t="s">
        <v>70</v>
      </c>
      <c r="B80" s="31"/>
      <c r="D80" s="25"/>
    </row>
    <row r="81" spans="1:4" x14ac:dyDescent="0.25">
      <c r="A81" s="29" t="s">
        <v>71</v>
      </c>
      <c r="B81" s="36"/>
      <c r="D81" s="25"/>
    </row>
    <row r="82" spans="1:4" x14ac:dyDescent="0.25">
      <c r="A82" s="30" t="s">
        <v>72</v>
      </c>
      <c r="B82" s="31"/>
      <c r="D82" s="25"/>
    </row>
    <row r="83" spans="1:4" x14ac:dyDescent="0.25">
      <c r="A83" s="30" t="s">
        <v>73</v>
      </c>
      <c r="B83" s="31"/>
      <c r="D83" s="25"/>
    </row>
    <row r="84" spans="1:4" x14ac:dyDescent="0.25">
      <c r="A84" s="29" t="s">
        <v>74</v>
      </c>
      <c r="B84" s="36"/>
      <c r="D84" s="25"/>
    </row>
    <row r="85" spans="1:4" x14ac:dyDescent="0.25">
      <c r="A85" s="30" t="s">
        <v>75</v>
      </c>
      <c r="B85" s="31"/>
      <c r="D85" s="25"/>
    </row>
    <row r="86" spans="1:4" x14ac:dyDescent="0.25">
      <c r="A86" s="32" t="s">
        <v>104</v>
      </c>
      <c r="B86" s="33"/>
      <c r="C86" s="33"/>
      <c r="D86" s="25"/>
    </row>
    <row r="88" spans="1:4" ht="15.75" x14ac:dyDescent="0.25">
      <c r="A88" s="37" t="s">
        <v>105</v>
      </c>
      <c r="B88" s="38">
        <f>B75+B86</f>
        <v>1265062004</v>
      </c>
      <c r="C88" s="38"/>
    </row>
    <row r="89" spans="1:4" x14ac:dyDescent="0.25">
      <c r="B89" s="22"/>
      <c r="C89" s="22"/>
    </row>
    <row r="90" spans="1:4" x14ac:dyDescent="0.25">
      <c r="B90" s="22"/>
      <c r="C90" s="22"/>
    </row>
    <row r="91" spans="1:4" ht="15.75" thickBot="1" x14ac:dyDescent="0.3">
      <c r="B91" s="22"/>
      <c r="C91" s="22"/>
    </row>
    <row r="92" spans="1:4" x14ac:dyDescent="0.25">
      <c r="A92" s="54" t="s">
        <v>110</v>
      </c>
      <c r="B92" s="22"/>
      <c r="C92" s="22"/>
    </row>
    <row r="93" spans="1:4" x14ac:dyDescent="0.25">
      <c r="A93" s="57" t="s">
        <v>111</v>
      </c>
      <c r="B93" s="22"/>
      <c r="C93" s="22"/>
    </row>
    <row r="94" spans="1:4" ht="15" customHeight="1" x14ac:dyDescent="0.25">
      <c r="A94" s="65" t="s">
        <v>112</v>
      </c>
      <c r="B94" s="22"/>
      <c r="C94" s="22"/>
    </row>
    <row r="95" spans="1:4" ht="15" customHeight="1" thickBot="1" x14ac:dyDescent="0.3">
      <c r="A95" s="65" t="s">
        <v>113</v>
      </c>
      <c r="B95" s="22"/>
      <c r="C95" s="22"/>
    </row>
    <row r="96" spans="1:4" ht="15.75" thickBot="1" x14ac:dyDescent="0.3">
      <c r="A96" s="20" t="s">
        <v>95</v>
      </c>
    </row>
    <row r="97" spans="1:3" ht="30.75" thickBot="1" x14ac:dyDescent="0.3">
      <c r="A97" s="18" t="s">
        <v>96</v>
      </c>
    </row>
    <row r="98" spans="1:3" ht="45.75" thickBot="1" x14ac:dyDescent="0.3">
      <c r="A98" s="19" t="s">
        <v>97</v>
      </c>
      <c r="B98" s="52"/>
      <c r="C98" s="52"/>
    </row>
    <row r="99" spans="1:3" ht="15.75" x14ac:dyDescent="0.25">
      <c r="B99" s="53"/>
      <c r="C99" s="53"/>
    </row>
    <row r="105" spans="1:3" ht="21" x14ac:dyDescent="0.35">
      <c r="A105" s="68" t="s">
        <v>115</v>
      </c>
    </row>
    <row r="106" spans="1:3" ht="21" x14ac:dyDescent="0.35">
      <c r="A106" s="70" t="s">
        <v>108</v>
      </c>
    </row>
    <row r="107" spans="1:3" ht="21" x14ac:dyDescent="0.35">
      <c r="A107" s="69" t="s">
        <v>109</v>
      </c>
    </row>
  </sheetData>
  <mergeCells count="5">
    <mergeCell ref="A4:C4"/>
    <mergeCell ref="A3:C3"/>
    <mergeCell ref="A7:C7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6"/>
  <sheetViews>
    <sheetView showGridLines="0" tabSelected="1" topLeftCell="C1" workbookViewId="0">
      <selection activeCell="C3" sqref="C3:R4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9" width="14.140625" customWidth="1"/>
    <col min="10" max="10" width="9.28515625" customWidth="1"/>
    <col min="11" max="11" width="8.140625" customWidth="1"/>
    <col min="12" max="12" width="9.140625" customWidth="1"/>
    <col min="13" max="13" width="7.7109375" customWidth="1"/>
    <col min="14" max="14" width="12.7109375" customWidth="1"/>
    <col min="15" max="15" width="11.85546875" customWidth="1"/>
    <col min="16" max="16" width="14.140625" customWidth="1"/>
    <col min="17" max="17" width="14.140625" bestFit="1" customWidth="1"/>
    <col min="18" max="18" width="18.28515625" style="24" bestFit="1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21" ht="21" customHeight="1" x14ac:dyDescent="0.25">
      <c r="C4" s="71" t="s">
        <v>99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3:21" ht="15.75" x14ac:dyDescent="0.25">
      <c r="C5" s="77" t="s">
        <v>107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3:21" ht="15.75" customHeight="1" x14ac:dyDescent="0.25">
      <c r="C6" s="75" t="s">
        <v>92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3:21" ht="15.75" customHeight="1" x14ac:dyDescent="0.25">
      <c r="C7" s="76" t="s">
        <v>77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3:21" x14ac:dyDescent="0.25">
      <c r="D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87" t="s">
        <v>66</v>
      </c>
      <c r="D9" s="88" t="s">
        <v>94</v>
      </c>
      <c r="E9" s="88" t="s">
        <v>93</v>
      </c>
      <c r="F9" s="84" t="s">
        <v>91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6"/>
    </row>
    <row r="10" spans="3:21" x14ac:dyDescent="0.25">
      <c r="C10" s="87"/>
      <c r="D10" s="89"/>
      <c r="E10" s="89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1" x14ac:dyDescent="0.25">
      <c r="C11" s="1" t="s">
        <v>0</v>
      </c>
      <c r="D11" s="42">
        <f>+D12+D18+D28+D54</f>
        <v>1265062004</v>
      </c>
      <c r="E11" s="42">
        <f>+E12+E18+E28+E54</f>
        <v>0</v>
      </c>
      <c r="F11" s="42">
        <f>+F12+F18+F28+F54</f>
        <v>60295499.869999997</v>
      </c>
      <c r="G11" s="42">
        <f t="shared" ref="G11:L11" si="0">+G12+G18+G28+G54</f>
        <v>74904085.690000013</v>
      </c>
      <c r="H11" s="42">
        <f>+H12+H18+H28+H54</f>
        <v>102126048.13000001</v>
      </c>
      <c r="I11" s="26">
        <f t="shared" si="0"/>
        <v>81453650.559999987</v>
      </c>
      <c r="J11" s="42">
        <f>+J12+J18+J28+J54</f>
        <v>0</v>
      </c>
      <c r="K11" s="42">
        <f t="shared" si="0"/>
        <v>0</v>
      </c>
      <c r="L11" s="42">
        <f t="shared" si="0"/>
        <v>0</v>
      </c>
      <c r="M11" s="42">
        <f>+M12+M18+M28+M54</f>
        <v>0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318779284.25</v>
      </c>
      <c r="S11" s="24"/>
      <c r="U11" s="44"/>
    </row>
    <row r="12" spans="3:21" x14ac:dyDescent="0.25">
      <c r="C12" s="2" t="s">
        <v>1</v>
      </c>
      <c r="D12" s="49">
        <f>SUM(D13:D17)</f>
        <v>868967931</v>
      </c>
      <c r="E12" s="42">
        <f>SUM(E13:E17)</f>
        <v>0</v>
      </c>
      <c r="F12" s="42">
        <f t="shared" ref="F12:L12" si="5">SUM(F13:F17)</f>
        <v>50913495.049999997</v>
      </c>
      <c r="G12" s="42">
        <f>SUM(G13:G17)</f>
        <v>50259986.910000004</v>
      </c>
      <c r="H12" s="42">
        <f t="shared" si="5"/>
        <v>73395830.790000007</v>
      </c>
      <c r="I12" s="26">
        <f t="shared" si="5"/>
        <v>50408174.829999991</v>
      </c>
      <c r="J12" s="42">
        <f>SUM(J13:J17)</f>
        <v>0</v>
      </c>
      <c r="K12" s="42">
        <f t="shared" si="5"/>
        <v>0</v>
      </c>
      <c r="L12" s="42">
        <f t="shared" si="5"/>
        <v>0</v>
      </c>
      <c r="M12" s="42">
        <f t="shared" ref="M12" si="6">SUM(M13:M17)</f>
        <v>0</v>
      </c>
      <c r="N12" s="42">
        <f t="shared" ref="N12" si="7">SUM(N13:N17)</f>
        <v>0</v>
      </c>
      <c r="O12" s="42">
        <f t="shared" ref="O12" si="8">SUM(O13:O17)</f>
        <v>0</v>
      </c>
      <c r="P12" s="42">
        <f>SUM(P13:P17)</f>
        <v>0</v>
      </c>
      <c r="Q12" s="42">
        <f t="shared" ref="Q12" si="9">SUM(Q13:Q17)</f>
        <v>0</v>
      </c>
      <c r="R12" s="45">
        <f>SUM(F12:Q12)</f>
        <v>224977487.57999998</v>
      </c>
      <c r="S12" s="24"/>
    </row>
    <row r="13" spans="3:21" x14ac:dyDescent="0.25">
      <c r="C13" s="4" t="s">
        <v>2</v>
      </c>
      <c r="D13" s="50">
        <v>695114124.66999996</v>
      </c>
      <c r="E13" s="43"/>
      <c r="F13" s="22">
        <f>+'P3 Ejecucion '!C12</f>
        <v>43771174.960000001</v>
      </c>
      <c r="G13" s="22">
        <f>+'P3 Ejecucion '!D12</f>
        <v>43184505.210000001</v>
      </c>
      <c r="H13" s="22">
        <f>+'P3 Ejecucion '!E12</f>
        <v>43841710.289999999</v>
      </c>
      <c r="I13" s="22">
        <f>+'P3 Ejecucion '!F12</f>
        <v>43182386.369999997</v>
      </c>
      <c r="J13" s="22">
        <f>+'P3 Ejecucion '!G12</f>
        <v>0</v>
      </c>
      <c r="K13" s="22">
        <f>+'P3 Ejecucion '!H12</f>
        <v>0</v>
      </c>
      <c r="L13" s="22">
        <f>+'P3 Ejecucion '!I12</f>
        <v>0</v>
      </c>
      <c r="M13" s="22">
        <f>+'P3 Ejecucion '!J12</f>
        <v>0</v>
      </c>
      <c r="N13" s="22">
        <f>+'P3 Ejecucion '!K12</f>
        <v>0</v>
      </c>
      <c r="O13" s="22">
        <f>+'P3 Ejecucion '!L12</f>
        <v>0</v>
      </c>
      <c r="P13" s="22">
        <f>+'P3 Ejecucion '!M12</f>
        <v>0</v>
      </c>
      <c r="Q13" s="22">
        <f>+'P3 Ejecucion '!N12</f>
        <v>0</v>
      </c>
      <c r="R13" s="43">
        <f>SUM(F13:Q13)</f>
        <v>173979776.83000001</v>
      </c>
      <c r="S13" s="24"/>
    </row>
    <row r="14" spans="3:21" x14ac:dyDescent="0.25">
      <c r="C14" s="4" t="s">
        <v>3</v>
      </c>
      <c r="D14" s="50">
        <v>76686279</v>
      </c>
      <c r="E14" s="43"/>
      <c r="F14" s="22">
        <f>+'P3 Ejecucion '!C13</f>
        <v>548056.66</v>
      </c>
      <c r="G14" s="22">
        <f>+'P3 Ejecucion '!D13</f>
        <v>569983.13</v>
      </c>
      <c r="H14" s="22">
        <f>+'P3 Ejecucion '!E13</f>
        <v>23060971.239999998</v>
      </c>
      <c r="I14" s="22">
        <f>+'P3 Ejecucion '!F13</f>
        <v>759371.66</v>
      </c>
      <c r="J14" s="22">
        <f>+'P3 Ejecucion '!G13</f>
        <v>0</v>
      </c>
      <c r="K14" s="22">
        <f>+'P3 Ejecucion '!H13</f>
        <v>0</v>
      </c>
      <c r="L14" s="22">
        <f>+'P3 Ejecucion '!I13</f>
        <v>0</v>
      </c>
      <c r="M14" s="22">
        <f>+'P3 Ejecucion '!J13</f>
        <v>0</v>
      </c>
      <c r="N14" s="22">
        <f>+'P3 Ejecucion '!K13</f>
        <v>0</v>
      </c>
      <c r="O14" s="22">
        <f>+'P3 Ejecucion '!L13</f>
        <v>0</v>
      </c>
      <c r="P14" s="22">
        <f>+'P3 Ejecucion '!M13</f>
        <v>0</v>
      </c>
      <c r="Q14" s="22">
        <f>+'P3 Ejecucion '!N13</f>
        <v>0</v>
      </c>
      <c r="R14" s="43">
        <f t="shared" ref="R14:R17" si="10">SUM(F14:Q14)</f>
        <v>24938382.689999998</v>
      </c>
      <c r="S14" s="24"/>
    </row>
    <row r="15" spans="3:21" x14ac:dyDescent="0.25">
      <c r="C15" s="4" t="s">
        <v>4</v>
      </c>
      <c r="D15" s="50">
        <v>0</v>
      </c>
      <c r="E15" s="43"/>
      <c r="F15" s="22">
        <f>+'P3 Ejecucion '!C14</f>
        <v>0</v>
      </c>
      <c r="G15" s="22">
        <f>+'P3 Ejecucion '!D14</f>
        <v>0</v>
      </c>
      <c r="H15" s="22">
        <f>+'P3 Ejecucion '!E14</f>
        <v>0</v>
      </c>
      <c r="I15" s="22">
        <f>+'P3 Ejecucion '!F14</f>
        <v>0</v>
      </c>
      <c r="J15" s="22">
        <f>+'P3 Ejecucion '!G14</f>
        <v>0</v>
      </c>
      <c r="K15" s="22">
        <f>+'P3 Ejecucion '!H14</f>
        <v>0</v>
      </c>
      <c r="L15" s="22">
        <f>+'P3 Ejecucion '!I14</f>
        <v>0</v>
      </c>
      <c r="M15" s="22">
        <f>+'P3 Ejecucion '!J14</f>
        <v>0</v>
      </c>
      <c r="N15" s="22">
        <f>+'P3 Ejecucion '!K14</f>
        <v>0</v>
      </c>
      <c r="O15" s="22">
        <f>+'P3 Ejecucion '!L14</f>
        <v>0</v>
      </c>
      <c r="P15" s="22">
        <f>+'P3 Ejecucion '!M14</f>
        <v>0</v>
      </c>
      <c r="Q15" s="22">
        <f>+'P3 Ejecucion '!N14</f>
        <v>0</v>
      </c>
      <c r="R15" s="43">
        <f t="shared" si="10"/>
        <v>0</v>
      </c>
      <c r="S15" s="24"/>
      <c r="U15" s="22"/>
    </row>
    <row r="16" spans="3:21" x14ac:dyDescent="0.25">
      <c r="C16" s="4" t="s">
        <v>5</v>
      </c>
      <c r="D16" s="50">
        <v>158400</v>
      </c>
      <c r="E16" s="43"/>
      <c r="F16" s="22">
        <f>+'P3 Ejecucion '!C15</f>
        <v>0</v>
      </c>
      <c r="G16" s="22">
        <f>+'P3 Ejecucion '!D15</f>
        <v>0</v>
      </c>
      <c r="H16" s="22">
        <f>+'P3 Ejecucion '!E15</f>
        <v>0</v>
      </c>
      <c r="I16" s="22">
        <f>+'P3 Ejecucion '!F15</f>
        <v>0</v>
      </c>
      <c r="J16" s="22">
        <f>+'P3 Ejecucion '!G15</f>
        <v>0</v>
      </c>
      <c r="K16" s="22">
        <f>+'P3 Ejecucion '!H15</f>
        <v>0</v>
      </c>
      <c r="L16" s="22">
        <f>+'P3 Ejecucion '!I15</f>
        <v>0</v>
      </c>
      <c r="M16" s="22">
        <f>+'P3 Ejecucion '!J15</f>
        <v>0</v>
      </c>
      <c r="N16" s="22">
        <f>+'P3 Ejecucion '!K15</f>
        <v>0</v>
      </c>
      <c r="O16" s="22">
        <f>+'P3 Ejecucion '!L15</f>
        <v>0</v>
      </c>
      <c r="P16" s="22">
        <f>+'P3 Ejecucion '!M15</f>
        <v>0</v>
      </c>
      <c r="Q16" s="22">
        <f>+'P3 Ejecucion '!N15</f>
        <v>0</v>
      </c>
      <c r="R16" s="43">
        <f t="shared" si="10"/>
        <v>0</v>
      </c>
      <c r="S16" s="24"/>
      <c r="U16" s="44"/>
    </row>
    <row r="17" spans="3:19" x14ac:dyDescent="0.25">
      <c r="C17" s="4" t="s">
        <v>6</v>
      </c>
      <c r="D17" s="50">
        <v>97009127.329999998</v>
      </c>
      <c r="E17" s="43"/>
      <c r="F17" s="22">
        <f>+'P3 Ejecucion '!C16</f>
        <v>6594263.4299999997</v>
      </c>
      <c r="G17" s="22">
        <f>+'P3 Ejecucion '!D16</f>
        <v>6505498.5700000003</v>
      </c>
      <c r="H17" s="22">
        <f>+'P3 Ejecucion '!E16</f>
        <v>6493149.2599999998</v>
      </c>
      <c r="I17" s="22">
        <f>+'P3 Ejecucion '!F16</f>
        <v>6466416.7999999998</v>
      </c>
      <c r="J17" s="22">
        <f>+'P3 Ejecucion '!G16</f>
        <v>0</v>
      </c>
      <c r="K17" s="22">
        <f>+'P3 Ejecucion '!H16</f>
        <v>0</v>
      </c>
      <c r="L17" s="22">
        <f>+'P3 Ejecucion '!I16</f>
        <v>0</v>
      </c>
      <c r="M17" s="22">
        <f>+'P3 Ejecucion '!J16</f>
        <v>0</v>
      </c>
      <c r="N17" s="22">
        <f>+'P3 Ejecucion '!K16</f>
        <v>0</v>
      </c>
      <c r="O17" s="22">
        <f>+'P3 Ejecucion '!L16</f>
        <v>0</v>
      </c>
      <c r="P17" s="22">
        <f>+'P3 Ejecucion '!M16</f>
        <v>0</v>
      </c>
      <c r="Q17" s="22">
        <f>+'P3 Ejecucion '!N16</f>
        <v>0</v>
      </c>
      <c r="R17" s="43">
        <f t="shared" si="10"/>
        <v>26059328.059999999</v>
      </c>
      <c r="S17" s="24"/>
    </row>
    <row r="18" spans="3:19" x14ac:dyDescent="0.25">
      <c r="C18" s="2" t="s">
        <v>7</v>
      </c>
      <c r="D18" s="49">
        <f>SUM(D19:D27)</f>
        <v>52173500</v>
      </c>
      <c r="E18" s="42">
        <f>SUM(E19:E27)</f>
        <v>0</v>
      </c>
      <c r="F18" s="26">
        <f t="shared" ref="F18:L18" si="11">SUM(F19:F27)</f>
        <v>2748794.61</v>
      </c>
      <c r="G18" s="26">
        <f t="shared" si="11"/>
        <v>1666687.72</v>
      </c>
      <c r="H18" s="26">
        <f t="shared" si="11"/>
        <v>4516978.97</v>
      </c>
      <c r="I18" s="26">
        <f t="shared" si="11"/>
        <v>4386618.07</v>
      </c>
      <c r="J18" s="26">
        <f t="shared" si="11"/>
        <v>0</v>
      </c>
      <c r="K18" s="26">
        <f t="shared" si="11"/>
        <v>0</v>
      </c>
      <c r="L18" s="26">
        <f t="shared" si="11"/>
        <v>0</v>
      </c>
      <c r="M18" s="26">
        <f t="shared" ref="M18" si="12">SUM(M19:M27)</f>
        <v>0</v>
      </c>
      <c r="N18" s="26">
        <f t="shared" ref="N18" si="13">SUM(N19:N27)</f>
        <v>0</v>
      </c>
      <c r="O18" s="26">
        <f t="shared" ref="O18" si="14">SUM(O19:O27)</f>
        <v>0</v>
      </c>
      <c r="P18" s="26">
        <f t="shared" ref="P18" si="15">SUM(P19:P27)</f>
        <v>0</v>
      </c>
      <c r="Q18" s="26">
        <f t="shared" ref="Q18" si="16">SUM(Q19:Q27)</f>
        <v>0</v>
      </c>
      <c r="R18" s="26">
        <f>SUM(F18:Q18)</f>
        <v>13319079.370000001</v>
      </c>
      <c r="S18" s="24"/>
    </row>
    <row r="19" spans="3:19" x14ac:dyDescent="0.25">
      <c r="C19" s="4" t="s">
        <v>8</v>
      </c>
      <c r="D19" s="50">
        <v>8527740</v>
      </c>
      <c r="E19" s="43"/>
      <c r="F19" s="22">
        <f>+'P3 Ejecucion '!C18</f>
        <v>614972.06999999995</v>
      </c>
      <c r="G19" s="22">
        <f>+'P3 Ejecucion '!D18</f>
        <v>1077080.52</v>
      </c>
      <c r="H19" s="22">
        <f>+'P3 Ejecucion '!E18</f>
        <v>919788.39</v>
      </c>
      <c r="I19" s="22">
        <f>+'P3 Ejecucion '!F18</f>
        <v>417024.58</v>
      </c>
      <c r="J19" s="22">
        <f>+'P3 Ejecucion '!G18</f>
        <v>0</v>
      </c>
      <c r="K19" s="22">
        <f>+'P3 Ejecucion '!H18</f>
        <v>0</v>
      </c>
      <c r="L19" s="22">
        <f>+'P3 Ejecucion '!I18</f>
        <v>0</v>
      </c>
      <c r="M19" s="22">
        <f>+'P3 Ejecucion '!J18</f>
        <v>0</v>
      </c>
      <c r="N19" s="22">
        <f>+'P3 Ejecucion '!K18</f>
        <v>0</v>
      </c>
      <c r="O19" s="22">
        <f>+'P3 Ejecucion '!L18</f>
        <v>0</v>
      </c>
      <c r="P19" s="22">
        <f>+'P3 Ejecucion '!M18</f>
        <v>0</v>
      </c>
      <c r="Q19" s="22">
        <f>+'P3 Ejecucion '!N18</f>
        <v>0</v>
      </c>
      <c r="R19" s="43">
        <f>SUM(F19:Q19)</f>
        <v>3028865.56</v>
      </c>
      <c r="S19" s="24"/>
    </row>
    <row r="20" spans="3:19" x14ac:dyDescent="0.25">
      <c r="C20" s="4" t="s">
        <v>9</v>
      </c>
      <c r="D20" s="50">
        <v>595000</v>
      </c>
      <c r="E20" s="43"/>
      <c r="F20" s="22">
        <f>+'P3 Ejecucion '!C19</f>
        <v>0</v>
      </c>
      <c r="G20" s="22">
        <f>+'P3 Ejecucion '!D19</f>
        <v>0</v>
      </c>
      <c r="H20" s="22">
        <f>+'P3 Ejecucion '!E19</f>
        <v>69000</v>
      </c>
      <c r="I20" s="22">
        <f>+'P3 Ejecucion '!F19</f>
        <v>1225280</v>
      </c>
      <c r="J20" s="22">
        <f>+'P3 Ejecucion '!G19</f>
        <v>0</v>
      </c>
      <c r="K20" s="22">
        <f>+'P3 Ejecucion '!H19</f>
        <v>0</v>
      </c>
      <c r="L20" s="22">
        <f>+'P3 Ejecucion '!I19</f>
        <v>0</v>
      </c>
      <c r="M20" s="22">
        <f>+'P3 Ejecucion '!J19</f>
        <v>0</v>
      </c>
      <c r="N20" s="22">
        <f>+'P3 Ejecucion '!K19</f>
        <v>0</v>
      </c>
      <c r="O20" s="22">
        <f>+'P3 Ejecucion '!L19</f>
        <v>0</v>
      </c>
      <c r="P20" s="22">
        <f>+'P3 Ejecucion '!M19</f>
        <v>0</v>
      </c>
      <c r="Q20" s="22">
        <f>+'P3 Ejecucion '!N19</f>
        <v>0</v>
      </c>
      <c r="R20" s="43">
        <f t="shared" ref="R20:R27" si="17">SUM(F20:Q20)</f>
        <v>1294280</v>
      </c>
      <c r="S20" s="24"/>
    </row>
    <row r="21" spans="3:19" x14ac:dyDescent="0.25">
      <c r="C21" s="4" t="s">
        <v>10</v>
      </c>
      <c r="D21" s="50">
        <v>75600</v>
      </c>
      <c r="E21" s="43"/>
      <c r="F21" s="22">
        <f>+'P3 Ejecucion '!C20</f>
        <v>0</v>
      </c>
      <c r="G21" s="22">
        <f>+'P3 Ejecucion '!D20</f>
        <v>0</v>
      </c>
      <c r="H21" s="22">
        <f>+'P3 Ejecucion '!E20</f>
        <v>0</v>
      </c>
      <c r="I21" s="22">
        <f>+'P3 Ejecucion '!F20</f>
        <v>0</v>
      </c>
      <c r="J21" s="22">
        <f>+'P3 Ejecucion '!G20</f>
        <v>0</v>
      </c>
      <c r="K21" s="22">
        <f>+'P3 Ejecucion '!H20</f>
        <v>0</v>
      </c>
      <c r="L21" s="22">
        <f>+'P3 Ejecucion '!I20</f>
        <v>0</v>
      </c>
      <c r="M21" s="22">
        <f>+'P3 Ejecucion '!J20</f>
        <v>0</v>
      </c>
      <c r="N21" s="22">
        <f>+'P3 Ejecucion '!K20</f>
        <v>0</v>
      </c>
      <c r="O21" s="22">
        <f>+'P3 Ejecucion '!L20</f>
        <v>0</v>
      </c>
      <c r="P21" s="22">
        <f>+'P3 Ejecucion '!M20</f>
        <v>0</v>
      </c>
      <c r="Q21" s="22">
        <f>+'P3 Ejecucion '!N20</f>
        <v>0</v>
      </c>
      <c r="R21" s="43">
        <f t="shared" si="17"/>
        <v>0</v>
      </c>
      <c r="S21" s="24"/>
    </row>
    <row r="22" spans="3:19" x14ac:dyDescent="0.25">
      <c r="C22" s="4" t="s">
        <v>11</v>
      </c>
      <c r="D22" s="50">
        <v>1306000</v>
      </c>
      <c r="E22" s="43"/>
      <c r="F22" s="22">
        <f>+'P3 Ejecucion '!C21</f>
        <v>0</v>
      </c>
      <c r="G22" s="22">
        <f>+'P3 Ejecucion '!D21</f>
        <v>127000</v>
      </c>
      <c r="H22" s="22">
        <f>+'P3 Ejecucion '!E21</f>
        <v>512716.15</v>
      </c>
      <c r="I22" s="22">
        <f>+'P3 Ejecucion '!F21</f>
        <v>32568</v>
      </c>
      <c r="J22" s="22">
        <f>+'P3 Ejecucion '!G21</f>
        <v>0</v>
      </c>
      <c r="K22" s="22">
        <f>+'P3 Ejecucion '!H21</f>
        <v>0</v>
      </c>
      <c r="L22" s="22">
        <f>+'P3 Ejecucion '!I21</f>
        <v>0</v>
      </c>
      <c r="M22" s="22">
        <f>+'P3 Ejecucion '!J21</f>
        <v>0</v>
      </c>
      <c r="N22" s="22">
        <f>+'P3 Ejecucion '!K21</f>
        <v>0</v>
      </c>
      <c r="O22" s="22">
        <f>+'P3 Ejecucion '!L21</f>
        <v>0</v>
      </c>
      <c r="P22" s="22">
        <f>+'P3 Ejecucion '!M21</f>
        <v>0</v>
      </c>
      <c r="Q22" s="22">
        <f>+'P3 Ejecucion '!N21</f>
        <v>0</v>
      </c>
      <c r="R22" s="43">
        <f>SUM(F22:Q22)</f>
        <v>672284.15</v>
      </c>
      <c r="S22" s="24"/>
    </row>
    <row r="23" spans="3:19" x14ac:dyDescent="0.25">
      <c r="C23" s="4" t="s">
        <v>12</v>
      </c>
      <c r="D23" s="50">
        <v>4891800</v>
      </c>
      <c r="E23" s="43"/>
      <c r="F23" s="22">
        <f>+'P3 Ejecucion '!C22</f>
        <v>48999.14</v>
      </c>
      <c r="G23" s="22">
        <f>+'P3 Ejecucion '!D22</f>
        <v>0</v>
      </c>
      <c r="H23" s="22">
        <f>+'P3 Ejecucion '!E22</f>
        <v>0</v>
      </c>
      <c r="I23" s="22">
        <f>+'P3 Ejecucion '!F22</f>
        <v>455480</v>
      </c>
      <c r="J23" s="22">
        <f>+'P3 Ejecucion '!G22</f>
        <v>0</v>
      </c>
      <c r="K23" s="22">
        <f>+'P3 Ejecucion '!H22</f>
        <v>0</v>
      </c>
      <c r="L23" s="22">
        <f>+'P3 Ejecucion '!I22</f>
        <v>0</v>
      </c>
      <c r="M23" s="22">
        <f>+'P3 Ejecucion '!J22</f>
        <v>0</v>
      </c>
      <c r="N23" s="22">
        <f>+'P3 Ejecucion '!K22</f>
        <v>0</v>
      </c>
      <c r="O23" s="22">
        <f>+'P3 Ejecucion '!L22</f>
        <v>0</v>
      </c>
      <c r="P23" s="22">
        <f>+'P3 Ejecucion '!M22</f>
        <v>0</v>
      </c>
      <c r="Q23" s="22">
        <f>+'P3 Ejecucion '!N22</f>
        <v>0</v>
      </c>
      <c r="R23" s="43">
        <f t="shared" si="17"/>
        <v>504479.14</v>
      </c>
      <c r="S23" s="24"/>
    </row>
    <row r="24" spans="3:19" x14ac:dyDescent="0.25">
      <c r="C24" s="4" t="s">
        <v>13</v>
      </c>
      <c r="D24" s="50">
        <v>1650000</v>
      </c>
      <c r="E24" s="43"/>
      <c r="F24" s="22">
        <f>+'P3 Ejecucion '!C23</f>
        <v>0</v>
      </c>
      <c r="G24" s="22">
        <f>+'P3 Ejecucion '!D23</f>
        <v>0</v>
      </c>
      <c r="H24" s="22">
        <f>+'P3 Ejecucion '!E23</f>
        <v>1313814.76</v>
      </c>
      <c r="I24" s="22">
        <f>+'P3 Ejecucion '!F23</f>
        <v>0</v>
      </c>
      <c r="J24" s="22">
        <f>+'P3 Ejecucion '!G23</f>
        <v>0</v>
      </c>
      <c r="K24" s="22">
        <f>+'P3 Ejecucion '!H23</f>
        <v>0</v>
      </c>
      <c r="L24" s="22">
        <f>+'P3 Ejecucion '!I23</f>
        <v>0</v>
      </c>
      <c r="M24" s="22">
        <f>+'P3 Ejecucion '!J23</f>
        <v>0</v>
      </c>
      <c r="N24" s="22">
        <f>+'P3 Ejecucion '!K23</f>
        <v>0</v>
      </c>
      <c r="O24" s="22">
        <f>+'P3 Ejecucion '!L23</f>
        <v>0</v>
      </c>
      <c r="P24" s="22">
        <f>+'P3 Ejecucion '!M23</f>
        <v>0</v>
      </c>
      <c r="Q24" s="22">
        <f>+'P3 Ejecucion '!N23</f>
        <v>0</v>
      </c>
      <c r="R24" s="43">
        <f t="shared" si="17"/>
        <v>1313814.76</v>
      </c>
      <c r="S24" s="24"/>
    </row>
    <row r="25" spans="3:19" x14ac:dyDescent="0.25">
      <c r="C25" s="4" t="s">
        <v>14</v>
      </c>
      <c r="D25" s="50">
        <v>24318000</v>
      </c>
      <c r="E25" s="43"/>
      <c r="F25" s="22">
        <f>+'P3 Ejecucion '!C24</f>
        <v>1175693</v>
      </c>
      <c r="G25" s="22">
        <f>+'P3 Ejecucion '!D24</f>
        <v>356879.2</v>
      </c>
      <c r="H25" s="22">
        <f>+'P3 Ejecucion '!E24</f>
        <v>1348003.68</v>
      </c>
      <c r="I25" s="22">
        <f>+'P3 Ejecucion '!F24</f>
        <v>1732364.49</v>
      </c>
      <c r="J25" s="22">
        <f>+'P3 Ejecucion '!G24</f>
        <v>0</v>
      </c>
      <c r="K25" s="22">
        <f>+'P3 Ejecucion '!H24</f>
        <v>0</v>
      </c>
      <c r="L25" s="22">
        <f>+'P3 Ejecucion '!I24</f>
        <v>0</v>
      </c>
      <c r="M25" s="22">
        <f>+'P3 Ejecucion '!J24</f>
        <v>0</v>
      </c>
      <c r="N25" s="22">
        <f>+'P3 Ejecucion '!K24</f>
        <v>0</v>
      </c>
      <c r="O25" s="22">
        <f>+'P3 Ejecucion '!L24</f>
        <v>0</v>
      </c>
      <c r="P25" s="22">
        <f>+'P3 Ejecucion '!M24</f>
        <v>0</v>
      </c>
      <c r="Q25" s="22">
        <f>+'P3 Ejecucion '!N24</f>
        <v>0</v>
      </c>
      <c r="R25" s="43">
        <f t="shared" si="17"/>
        <v>4612940.37</v>
      </c>
      <c r="S25" s="24"/>
    </row>
    <row r="26" spans="3:19" x14ac:dyDescent="0.25">
      <c r="C26" s="4" t="s">
        <v>15</v>
      </c>
      <c r="D26" s="50">
        <v>6109360</v>
      </c>
      <c r="E26" s="43"/>
      <c r="F26" s="22">
        <f>+'P3 Ejecucion '!C25</f>
        <v>189130.4</v>
      </c>
      <c r="G26" s="22">
        <f>+'P3 Ejecucion '!D25</f>
        <v>105728</v>
      </c>
      <c r="H26" s="22">
        <f>+'P3 Ejecucion '!E25</f>
        <v>70800</v>
      </c>
      <c r="I26" s="22">
        <f>+'P3 Ejecucion '!F25</f>
        <v>523901</v>
      </c>
      <c r="J26" s="22">
        <f>+'P3 Ejecucion '!G25</f>
        <v>0</v>
      </c>
      <c r="K26" s="22">
        <f>+'P3 Ejecucion '!H25</f>
        <v>0</v>
      </c>
      <c r="L26" s="22">
        <f>+'P3 Ejecucion '!I25</f>
        <v>0</v>
      </c>
      <c r="M26" s="22">
        <f>+'P3 Ejecucion '!J25</f>
        <v>0</v>
      </c>
      <c r="N26" s="22">
        <f>+'P3 Ejecucion '!K25</f>
        <v>0</v>
      </c>
      <c r="O26" s="22">
        <f>+'P3 Ejecucion '!L25</f>
        <v>0</v>
      </c>
      <c r="P26" s="22">
        <f>+'P3 Ejecucion '!M25</f>
        <v>0</v>
      </c>
      <c r="Q26" s="22">
        <f>+'P3 Ejecucion '!N25</f>
        <v>0</v>
      </c>
      <c r="R26" s="43">
        <f t="shared" si="17"/>
        <v>889559.4</v>
      </c>
      <c r="S26" s="24"/>
    </row>
    <row r="27" spans="3:19" x14ac:dyDescent="0.25">
      <c r="C27" s="4" t="s">
        <v>16</v>
      </c>
      <c r="D27" s="50">
        <v>4700000</v>
      </c>
      <c r="E27" s="43"/>
      <c r="F27" s="22">
        <f>+'P3 Ejecucion '!C26</f>
        <v>720000</v>
      </c>
      <c r="G27" s="22">
        <f>+'P3 Ejecucion '!D26</f>
        <v>0</v>
      </c>
      <c r="H27" s="22">
        <f>+'P3 Ejecucion '!E26</f>
        <v>282855.99</v>
      </c>
      <c r="I27" s="22">
        <f>+'P3 Ejecucion '!F26</f>
        <v>0</v>
      </c>
      <c r="J27" s="22">
        <f>+'P3 Ejecucion '!G26</f>
        <v>0</v>
      </c>
      <c r="K27" s="22">
        <f>+'P3 Ejecucion '!H26</f>
        <v>0</v>
      </c>
      <c r="L27" s="22">
        <f>+'P3 Ejecucion '!I26</f>
        <v>0</v>
      </c>
      <c r="M27" s="22">
        <f>+'P3 Ejecucion '!J26</f>
        <v>0</v>
      </c>
      <c r="N27" s="22">
        <f>+'P3 Ejecucion '!K26</f>
        <v>0</v>
      </c>
      <c r="O27" s="22">
        <f>+'P3 Ejecucion '!L26</f>
        <v>0</v>
      </c>
      <c r="P27" s="22">
        <f>+'P3 Ejecucion '!M26</f>
        <v>0</v>
      </c>
      <c r="Q27" s="22">
        <f>+'P3 Ejecucion '!N26</f>
        <v>0</v>
      </c>
      <c r="R27" s="43">
        <f t="shared" si="17"/>
        <v>1002855.99</v>
      </c>
      <c r="S27" s="24"/>
    </row>
    <row r="28" spans="3:19" x14ac:dyDescent="0.25">
      <c r="C28" s="2" t="s">
        <v>17</v>
      </c>
      <c r="D28" s="49">
        <f>SUM(D29:D37)</f>
        <v>297846193</v>
      </c>
      <c r="E28" s="42">
        <f>SUM(E29:E37)</f>
        <v>0</v>
      </c>
      <c r="F28" s="42">
        <f>SUM(F29:F37)</f>
        <v>5564344.9699999997</v>
      </c>
      <c r="G28" s="42">
        <f t="shared" ref="G28:Q28" si="18">SUM(G29:G37)</f>
        <v>20681950.859999999</v>
      </c>
      <c r="H28" s="42">
        <f t="shared" si="18"/>
        <v>22754919.559999999</v>
      </c>
      <c r="I28" s="42">
        <f t="shared" si="18"/>
        <v>25692148.560000002</v>
      </c>
      <c r="J28" s="42">
        <f t="shared" si="18"/>
        <v>0</v>
      </c>
      <c r="K28" s="42">
        <f t="shared" si="18"/>
        <v>0</v>
      </c>
      <c r="L28" s="42">
        <f t="shared" si="18"/>
        <v>0</v>
      </c>
      <c r="M28" s="42">
        <f t="shared" si="18"/>
        <v>0</v>
      </c>
      <c r="N28" s="42">
        <f t="shared" si="18"/>
        <v>0</v>
      </c>
      <c r="O28" s="42">
        <f t="shared" si="18"/>
        <v>0</v>
      </c>
      <c r="P28" s="42">
        <f t="shared" si="18"/>
        <v>0</v>
      </c>
      <c r="Q28" s="42">
        <f t="shared" si="18"/>
        <v>0</v>
      </c>
      <c r="R28" s="45">
        <f>SUM(F28:Q28)</f>
        <v>74693363.950000003</v>
      </c>
      <c r="S28" s="24"/>
    </row>
    <row r="29" spans="3:19" x14ac:dyDescent="0.25">
      <c r="C29" s="4" t="s">
        <v>18</v>
      </c>
      <c r="D29" s="50">
        <v>16047990</v>
      </c>
      <c r="E29" s="43"/>
      <c r="F29" s="22">
        <f>+'P3 Ejecucion '!C28</f>
        <v>1314202.05</v>
      </c>
      <c r="G29" s="22">
        <f>+'P3 Ejecucion '!D28</f>
        <v>2368290.46</v>
      </c>
      <c r="H29" s="22">
        <f>+'P3 Ejecucion '!E28</f>
        <v>1273149.79</v>
      </c>
      <c r="I29" s="22">
        <f>+'P3 Ejecucion '!F28</f>
        <v>1827962.09</v>
      </c>
      <c r="J29" s="22">
        <f>+'P3 Ejecucion '!G28</f>
        <v>0</v>
      </c>
      <c r="K29" s="22">
        <f>+'P3 Ejecucion '!H28</f>
        <v>0</v>
      </c>
      <c r="L29" s="22">
        <f>+'P3 Ejecucion '!I28</f>
        <v>0</v>
      </c>
      <c r="M29" s="22">
        <f>+'P3 Ejecucion '!J28</f>
        <v>0</v>
      </c>
      <c r="N29" s="22">
        <f>+'P3 Ejecucion '!K28</f>
        <v>0</v>
      </c>
      <c r="O29" s="22">
        <f>+'P3 Ejecucion '!L28</f>
        <v>0</v>
      </c>
      <c r="P29" s="22">
        <f>+'P3 Ejecucion '!M28</f>
        <v>0</v>
      </c>
      <c r="Q29" s="22">
        <f>+'P3 Ejecucion '!N28</f>
        <v>0</v>
      </c>
      <c r="R29" s="43">
        <f>SUM(F29:Q29)</f>
        <v>6783604.3899999997</v>
      </c>
      <c r="S29" s="24"/>
    </row>
    <row r="30" spans="3:19" x14ac:dyDescent="0.25">
      <c r="C30" s="4" t="s">
        <v>19</v>
      </c>
      <c r="D30" s="50">
        <v>4536552</v>
      </c>
      <c r="E30" s="43"/>
      <c r="F30" s="22">
        <f>+'P3 Ejecucion '!C29</f>
        <v>0</v>
      </c>
      <c r="G30" s="22">
        <f>+'P3 Ejecucion '!D29</f>
        <v>541738</v>
      </c>
      <c r="H30" s="22">
        <f>+'P3 Ejecucion '!E29</f>
        <v>90000</v>
      </c>
      <c r="I30" s="22">
        <f>+'P3 Ejecucion '!F29</f>
        <v>1064796.6000000001</v>
      </c>
      <c r="J30" s="22">
        <f>+'P3 Ejecucion '!G29</f>
        <v>0</v>
      </c>
      <c r="K30" s="22">
        <f>+'P3 Ejecucion '!H29</f>
        <v>0</v>
      </c>
      <c r="L30" s="22">
        <f>+'P3 Ejecucion '!I29</f>
        <v>0</v>
      </c>
      <c r="M30" s="22">
        <f>+'P3 Ejecucion '!J29</f>
        <v>0</v>
      </c>
      <c r="N30" s="22">
        <f>+'P3 Ejecucion '!K29</f>
        <v>0</v>
      </c>
      <c r="O30" s="22">
        <f>+'P3 Ejecucion '!L29</f>
        <v>0</v>
      </c>
      <c r="P30" s="22">
        <f>+'P3 Ejecucion '!M29</f>
        <v>0</v>
      </c>
      <c r="Q30" s="22">
        <f>+'P3 Ejecucion '!N29</f>
        <v>0</v>
      </c>
      <c r="R30" s="43">
        <f t="shared" ref="R30:R36" si="19">SUM(F30:Q30)</f>
        <v>1696534.6</v>
      </c>
      <c r="S30" s="24"/>
    </row>
    <row r="31" spans="3:19" x14ac:dyDescent="0.25">
      <c r="C31" s="4" t="s">
        <v>20</v>
      </c>
      <c r="D31" s="50">
        <v>12612600</v>
      </c>
      <c r="E31" s="43"/>
      <c r="F31" s="22">
        <f>+'P3 Ejecucion '!C30</f>
        <v>501205</v>
      </c>
      <c r="G31" s="22">
        <f>+'P3 Ejecucion '!D30</f>
        <v>568406</v>
      </c>
      <c r="H31" s="22">
        <f>+'P3 Ejecucion '!E30</f>
        <v>0</v>
      </c>
      <c r="I31" s="22">
        <f>+'P3 Ejecucion '!F30</f>
        <v>723840.32</v>
      </c>
      <c r="J31" s="22">
        <f>+'P3 Ejecucion '!G30</f>
        <v>0</v>
      </c>
      <c r="K31" s="22">
        <f>+'P3 Ejecucion '!H30</f>
        <v>0</v>
      </c>
      <c r="L31" s="22">
        <f>+'P3 Ejecucion '!I30</f>
        <v>0</v>
      </c>
      <c r="M31" s="22">
        <f>+'P3 Ejecucion '!J30</f>
        <v>0</v>
      </c>
      <c r="N31" s="22">
        <f>+'P3 Ejecucion '!K30</f>
        <v>0</v>
      </c>
      <c r="O31" s="22">
        <f>+'P3 Ejecucion '!L30</f>
        <v>0</v>
      </c>
      <c r="P31" s="22">
        <f>+'P3 Ejecucion '!M30</f>
        <v>0</v>
      </c>
      <c r="Q31" s="22">
        <f>+'P3 Ejecucion '!N30</f>
        <v>0</v>
      </c>
      <c r="R31" s="43">
        <f t="shared" si="19"/>
        <v>1793451.3199999998</v>
      </c>
      <c r="S31" s="24"/>
    </row>
    <row r="32" spans="3:19" x14ac:dyDescent="0.25">
      <c r="C32" s="4" t="s">
        <v>21</v>
      </c>
      <c r="D32" s="50">
        <v>101598721</v>
      </c>
      <c r="E32" s="43"/>
      <c r="F32" s="22">
        <f>+'P3 Ejecucion '!C31</f>
        <v>2080818.56</v>
      </c>
      <c r="G32" s="22">
        <f>+'P3 Ejecucion '!D31</f>
        <v>5670227.4400000004</v>
      </c>
      <c r="H32" s="22">
        <f>+'P3 Ejecucion '!E31</f>
        <v>6403795.1299999999</v>
      </c>
      <c r="I32" s="22">
        <f>+'P3 Ejecucion '!F31</f>
        <v>8086698.2000000002</v>
      </c>
      <c r="J32" s="22">
        <f>+'P3 Ejecucion '!G31</f>
        <v>0</v>
      </c>
      <c r="K32" s="22">
        <f>+'P3 Ejecucion '!H31</f>
        <v>0</v>
      </c>
      <c r="L32" s="22">
        <f>+'P3 Ejecucion '!I31</f>
        <v>0</v>
      </c>
      <c r="M32" s="22">
        <f>+'P3 Ejecucion '!J31</f>
        <v>0</v>
      </c>
      <c r="N32" s="22">
        <f>+'P3 Ejecucion '!K31</f>
        <v>0</v>
      </c>
      <c r="O32" s="22">
        <f>+'P3 Ejecucion '!L31</f>
        <v>0</v>
      </c>
      <c r="P32" s="22">
        <f>+'P3 Ejecucion '!M31</f>
        <v>0</v>
      </c>
      <c r="Q32" s="22">
        <f>+'P3 Ejecucion '!N31</f>
        <v>0</v>
      </c>
      <c r="R32" s="43">
        <f t="shared" si="19"/>
        <v>22241539.329999998</v>
      </c>
      <c r="S32" s="24"/>
    </row>
    <row r="33" spans="3:19" x14ac:dyDescent="0.25">
      <c r="C33" s="4" t="s">
        <v>22</v>
      </c>
      <c r="D33" s="50">
        <v>5147200</v>
      </c>
      <c r="E33" s="43"/>
      <c r="F33" s="22">
        <f>+'P3 Ejecucion '!C32</f>
        <v>95285</v>
      </c>
      <c r="G33" s="22">
        <f>+'P3 Ejecucion '!D32</f>
        <v>38114</v>
      </c>
      <c r="H33" s="22">
        <f>+'P3 Ejecucion '!E32</f>
        <v>38615.5</v>
      </c>
      <c r="I33" s="22">
        <f>+'P3 Ejecucion '!F32</f>
        <v>0</v>
      </c>
      <c r="J33" s="22">
        <f>+'P3 Ejecucion '!G32</f>
        <v>0</v>
      </c>
      <c r="K33" s="22">
        <f>+'P3 Ejecucion '!H32</f>
        <v>0</v>
      </c>
      <c r="L33" s="22">
        <f>+'P3 Ejecucion '!I32</f>
        <v>0</v>
      </c>
      <c r="M33" s="22">
        <f>+'P3 Ejecucion '!J32</f>
        <v>0</v>
      </c>
      <c r="N33" s="22">
        <f>+'P3 Ejecucion '!K32</f>
        <v>0</v>
      </c>
      <c r="O33" s="22">
        <f>+'P3 Ejecucion '!L32</f>
        <v>0</v>
      </c>
      <c r="P33" s="22">
        <f>+'P3 Ejecucion '!M32</f>
        <v>0</v>
      </c>
      <c r="Q33" s="22">
        <f>+'P3 Ejecucion '!N32</f>
        <v>0</v>
      </c>
      <c r="R33" s="43">
        <f t="shared" si="19"/>
        <v>172014.5</v>
      </c>
      <c r="S33" s="24"/>
    </row>
    <row r="34" spans="3:19" x14ac:dyDescent="0.25">
      <c r="C34" s="4" t="s">
        <v>23</v>
      </c>
      <c r="D34" s="50">
        <v>7041400</v>
      </c>
      <c r="E34" s="43"/>
      <c r="F34" s="22">
        <f>+'P3 Ejecucion '!C33</f>
        <v>0</v>
      </c>
      <c r="G34" s="22">
        <f>+'P3 Ejecucion '!D33</f>
        <v>39491</v>
      </c>
      <c r="H34" s="22">
        <f>+'P3 Ejecucion '!E33</f>
        <v>7080</v>
      </c>
      <c r="I34" s="22">
        <f>+'P3 Ejecucion '!F33</f>
        <v>150874.79999999999</v>
      </c>
      <c r="J34" s="22">
        <f>+'P3 Ejecucion '!G33</f>
        <v>0</v>
      </c>
      <c r="K34" s="22">
        <f>+'P3 Ejecucion '!H33</f>
        <v>0</v>
      </c>
      <c r="L34" s="22">
        <f>+'P3 Ejecucion '!I33</f>
        <v>0</v>
      </c>
      <c r="M34" s="22">
        <f>+'P3 Ejecucion '!J33</f>
        <v>0</v>
      </c>
      <c r="N34" s="22">
        <f>+'P3 Ejecucion '!K33</f>
        <v>0</v>
      </c>
      <c r="O34" s="22">
        <f>+'P3 Ejecucion '!L33</f>
        <v>0</v>
      </c>
      <c r="P34" s="22">
        <f>+'P3 Ejecucion '!M33</f>
        <v>0</v>
      </c>
      <c r="Q34" s="22">
        <f>+'P3 Ejecucion '!N33</f>
        <v>0</v>
      </c>
      <c r="R34" s="43">
        <f t="shared" si="19"/>
        <v>197445.8</v>
      </c>
      <c r="S34" s="24"/>
    </row>
    <row r="35" spans="3:19" x14ac:dyDescent="0.25">
      <c r="C35" s="4" t="s">
        <v>24</v>
      </c>
      <c r="D35" s="50">
        <v>50995330</v>
      </c>
      <c r="E35" s="43"/>
      <c r="F35" s="22">
        <f>+'P3 Ejecucion '!C34</f>
        <v>341320.43</v>
      </c>
      <c r="G35" s="22">
        <f>+'P3 Ejecucion '!D34</f>
        <v>4207961.91</v>
      </c>
      <c r="H35" s="22">
        <f>+'P3 Ejecucion '!E34</f>
        <v>7671750.5999999996</v>
      </c>
      <c r="I35" s="22">
        <f>+'P3 Ejecucion '!F34</f>
        <v>4849974.33</v>
      </c>
      <c r="J35" s="22">
        <f>+'P3 Ejecucion '!G34</f>
        <v>0</v>
      </c>
      <c r="K35" s="22">
        <f>+'P3 Ejecucion '!H34</f>
        <v>0</v>
      </c>
      <c r="L35" s="22">
        <f>+'P3 Ejecucion '!I34</f>
        <v>0</v>
      </c>
      <c r="M35" s="22">
        <f>+'P3 Ejecucion '!J34</f>
        <v>0</v>
      </c>
      <c r="N35" s="22">
        <f>+'P3 Ejecucion '!K34</f>
        <v>0</v>
      </c>
      <c r="O35" s="22">
        <f>+'P3 Ejecucion '!L34</f>
        <v>0</v>
      </c>
      <c r="P35" s="22">
        <f>+'P3 Ejecucion '!M34</f>
        <v>0</v>
      </c>
      <c r="Q35" s="22">
        <f>+'P3 Ejecucion '!N34</f>
        <v>0</v>
      </c>
      <c r="R35" s="43">
        <f t="shared" si="19"/>
        <v>17071007.27</v>
      </c>
      <c r="S35" s="24"/>
    </row>
    <row r="36" spans="3:19" x14ac:dyDescent="0.25">
      <c r="C36" s="4" t="s">
        <v>25</v>
      </c>
      <c r="D36" s="50">
        <v>0</v>
      </c>
      <c r="E36" s="43"/>
      <c r="F36" s="22">
        <f>+'P3 Ejecucion '!C35</f>
        <v>0</v>
      </c>
      <c r="G36" s="22">
        <f>+'P3 Ejecucion '!D35</f>
        <v>0</v>
      </c>
      <c r="H36" s="22">
        <f>+'P3 Ejecucion '!E35</f>
        <v>0</v>
      </c>
      <c r="I36" s="22">
        <f>+'P3 Ejecucion '!F35</f>
        <v>0</v>
      </c>
      <c r="J36" s="22">
        <f>+'P3 Ejecucion '!G35</f>
        <v>0</v>
      </c>
      <c r="K36" s="22">
        <f>+'P3 Ejecucion '!H35</f>
        <v>0</v>
      </c>
      <c r="L36" s="22">
        <f>+'P3 Ejecucion '!I35</f>
        <v>0</v>
      </c>
      <c r="M36" s="22">
        <f>+'P3 Ejecucion '!J35</f>
        <v>0</v>
      </c>
      <c r="N36" s="22">
        <f>+'P3 Ejecucion '!K35</f>
        <v>0</v>
      </c>
      <c r="O36" s="22">
        <f>+'P3 Ejecucion '!L35</f>
        <v>0</v>
      </c>
      <c r="P36" s="22">
        <f>+'P3 Ejecucion '!M35</f>
        <v>0</v>
      </c>
      <c r="Q36" s="22">
        <f>+'P3 Ejecucion '!N35</f>
        <v>0</v>
      </c>
      <c r="R36" s="43">
        <f t="shared" si="19"/>
        <v>0</v>
      </c>
      <c r="S36" s="24"/>
    </row>
    <row r="37" spans="3:19" x14ac:dyDescent="0.25">
      <c r="C37" s="4" t="s">
        <v>26</v>
      </c>
      <c r="D37" s="50">
        <v>99866400</v>
      </c>
      <c r="E37" s="43"/>
      <c r="F37" s="22">
        <f>+'P3 Ejecucion '!C36</f>
        <v>1231513.93</v>
      </c>
      <c r="G37" s="22">
        <f>+'P3 Ejecucion '!D36</f>
        <v>7247722.0499999998</v>
      </c>
      <c r="H37" s="22">
        <f>+'P3 Ejecucion '!E36</f>
        <v>7270528.54</v>
      </c>
      <c r="I37" s="22">
        <f>+'P3 Ejecucion '!F36</f>
        <v>8988002.2200000007</v>
      </c>
      <c r="J37" s="22">
        <f>+'P3 Ejecucion '!G36</f>
        <v>0</v>
      </c>
      <c r="K37" s="22">
        <f>+'P3 Ejecucion '!H36</f>
        <v>0</v>
      </c>
      <c r="L37" s="22">
        <f>+'P3 Ejecucion '!I36</f>
        <v>0</v>
      </c>
      <c r="M37" s="22">
        <f>+'P3 Ejecucion '!J36</f>
        <v>0</v>
      </c>
      <c r="N37" s="22">
        <f>+'P3 Ejecucion '!K36</f>
        <v>0</v>
      </c>
      <c r="O37" s="22">
        <f>+'P3 Ejecucion '!L36</f>
        <v>0</v>
      </c>
      <c r="P37" s="22">
        <f>+'P3 Ejecucion '!M36</f>
        <v>0</v>
      </c>
      <c r="Q37" s="22">
        <f>+'P3 Ejecucion '!N36</f>
        <v>0</v>
      </c>
      <c r="R37" s="43">
        <f>SUM(F37:Q37)</f>
        <v>24737766.740000002</v>
      </c>
      <c r="S37" s="24"/>
    </row>
    <row r="38" spans="3:19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20">SUM(F39:F47)</f>
        <v>0</v>
      </c>
      <c r="G38" s="42">
        <f t="shared" si="20"/>
        <v>0</v>
      </c>
      <c r="H38" s="42">
        <f t="shared" si="20"/>
        <v>0</v>
      </c>
      <c r="I38" s="42">
        <f t="shared" si="20"/>
        <v>0</v>
      </c>
      <c r="J38" s="42">
        <f t="shared" si="20"/>
        <v>0</v>
      </c>
      <c r="K38" s="42">
        <f t="shared" si="20"/>
        <v>0</v>
      </c>
      <c r="L38" s="42">
        <f t="shared" ref="L38" si="21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22">SUM(F38:Q38)</f>
        <v>0</v>
      </c>
      <c r="S38" s="24"/>
    </row>
    <row r="39" spans="3:19" x14ac:dyDescent="0.25">
      <c r="C39" s="4" t="s">
        <v>28</v>
      </c>
      <c r="D39" s="50">
        <v>0</v>
      </c>
      <c r="E39" s="43"/>
      <c r="F39" s="22">
        <f>+'P3 Ejecucion '!C38</f>
        <v>0</v>
      </c>
      <c r="G39" s="22">
        <f>+'P3 Ejecucion '!D38</f>
        <v>0</v>
      </c>
      <c r="H39" s="22">
        <f>+'P3 Ejecucion '!E38</f>
        <v>0</v>
      </c>
      <c r="I39" s="22">
        <f>+'P3 Ejecucion '!F38</f>
        <v>0</v>
      </c>
      <c r="J39" s="22">
        <f>+'P3 Ejecucion '!G38</f>
        <v>0</v>
      </c>
      <c r="K39" s="22">
        <f>+'P3 Ejecucion '!H38</f>
        <v>0</v>
      </c>
      <c r="L39" s="22">
        <f>+'P3 Ejecucion '!I38</f>
        <v>0</v>
      </c>
      <c r="M39" s="22">
        <f>+'P3 Ejecucion '!J38</f>
        <v>0</v>
      </c>
      <c r="N39" s="22">
        <f>+'P3 Ejecucion '!K38</f>
        <v>0</v>
      </c>
      <c r="O39" s="22">
        <f>+'P3 Ejecucion '!L38</f>
        <v>0</v>
      </c>
      <c r="P39" s="22">
        <f>+'P3 Ejecucion '!M38</f>
        <v>0</v>
      </c>
      <c r="Q39" s="22">
        <f>+'P3 Ejecucion '!N38</f>
        <v>0</v>
      </c>
      <c r="R39" s="43">
        <f t="shared" si="22"/>
        <v>0</v>
      </c>
      <c r="S39" s="24"/>
    </row>
    <row r="40" spans="3:19" x14ac:dyDescent="0.25">
      <c r="C40" s="4" t="s">
        <v>29</v>
      </c>
      <c r="D40" s="50">
        <v>0</v>
      </c>
      <c r="E40" s="43"/>
      <c r="F40" s="22">
        <f>+'P3 Ejecucion '!C39</f>
        <v>0</v>
      </c>
      <c r="G40" s="22">
        <f>+'P3 Ejecucion '!D39</f>
        <v>0</v>
      </c>
      <c r="H40" s="22">
        <f>+'P3 Ejecucion '!E39</f>
        <v>0</v>
      </c>
      <c r="I40" s="22">
        <f>+'P3 Ejecucion '!F39</f>
        <v>0</v>
      </c>
      <c r="J40" s="22">
        <f>+'P3 Ejecucion '!G39</f>
        <v>0</v>
      </c>
      <c r="K40" s="22">
        <f>+'P3 Ejecucion '!H39</f>
        <v>0</v>
      </c>
      <c r="L40" s="22">
        <f>+'P3 Ejecucion '!I39</f>
        <v>0</v>
      </c>
      <c r="M40" s="22">
        <f>+'P3 Ejecucion '!J39</f>
        <v>0</v>
      </c>
      <c r="N40" s="22">
        <f>+'P3 Ejecucion '!K39</f>
        <v>0</v>
      </c>
      <c r="O40" s="22">
        <f>+'P3 Ejecucion '!L39</f>
        <v>0</v>
      </c>
      <c r="P40" s="22">
        <f>+'P3 Ejecucion '!M39</f>
        <v>0</v>
      </c>
      <c r="Q40" s="22">
        <f>+'P3 Ejecucion '!N39</f>
        <v>0</v>
      </c>
      <c r="R40" s="43">
        <f t="shared" si="22"/>
        <v>0</v>
      </c>
      <c r="S40" s="24"/>
    </row>
    <row r="41" spans="3:19" x14ac:dyDescent="0.25">
      <c r="C41" s="4" t="s">
        <v>30</v>
      </c>
      <c r="D41" s="50">
        <v>0</v>
      </c>
      <c r="E41" s="43"/>
      <c r="F41" s="22">
        <f>+'P3 Ejecucion '!C40</f>
        <v>0</v>
      </c>
      <c r="G41" s="22">
        <f>+'P3 Ejecucion '!D40</f>
        <v>0</v>
      </c>
      <c r="H41" s="22">
        <f>+'P3 Ejecucion '!E40</f>
        <v>0</v>
      </c>
      <c r="I41" s="22">
        <f>+'P3 Ejecucion '!F40</f>
        <v>0</v>
      </c>
      <c r="J41" s="22">
        <f>+'P3 Ejecucion '!G40</f>
        <v>0</v>
      </c>
      <c r="K41" s="22">
        <f>+'P3 Ejecucion '!H40</f>
        <v>0</v>
      </c>
      <c r="L41" s="22">
        <f>+'P3 Ejecucion '!I40</f>
        <v>0</v>
      </c>
      <c r="M41" s="22">
        <f>+'P3 Ejecucion '!J40</f>
        <v>0</v>
      </c>
      <c r="N41" s="22">
        <f>+'P3 Ejecucion '!K40</f>
        <v>0</v>
      </c>
      <c r="O41" s="22">
        <f>+'P3 Ejecucion '!L40</f>
        <v>0</v>
      </c>
      <c r="P41" s="22">
        <f>+'P3 Ejecucion '!M40</f>
        <v>0</v>
      </c>
      <c r="Q41" s="22">
        <f>+'P3 Ejecucion '!N40</f>
        <v>0</v>
      </c>
      <c r="R41" s="43">
        <f t="shared" si="22"/>
        <v>0</v>
      </c>
      <c r="S41" s="24"/>
    </row>
    <row r="42" spans="3:19" x14ac:dyDescent="0.25">
      <c r="C42" s="4" t="s">
        <v>31</v>
      </c>
      <c r="D42" s="50">
        <v>0</v>
      </c>
      <c r="E42" s="43"/>
      <c r="F42" s="22">
        <f>+'P3 Ejecucion '!C41</f>
        <v>0</v>
      </c>
      <c r="G42" s="22">
        <f>+'P3 Ejecucion '!D41</f>
        <v>0</v>
      </c>
      <c r="H42" s="22">
        <f>+'P3 Ejecucion '!E41</f>
        <v>0</v>
      </c>
      <c r="I42" s="22">
        <f>+'P3 Ejecucion '!F41</f>
        <v>0</v>
      </c>
      <c r="J42" s="22">
        <f>+'P3 Ejecucion '!G41</f>
        <v>0</v>
      </c>
      <c r="K42" s="22">
        <f>+'P3 Ejecucion '!H41</f>
        <v>0</v>
      </c>
      <c r="L42" s="22">
        <f>+'P3 Ejecucion '!I41</f>
        <v>0</v>
      </c>
      <c r="M42" s="22">
        <f>+'P3 Ejecucion '!J41</f>
        <v>0</v>
      </c>
      <c r="N42" s="22">
        <f>+'P3 Ejecucion '!K41</f>
        <v>0</v>
      </c>
      <c r="O42" s="22">
        <f>+'P3 Ejecucion '!L41</f>
        <v>0</v>
      </c>
      <c r="P42" s="22">
        <f>+'P3 Ejecucion '!M41</f>
        <v>0</v>
      </c>
      <c r="Q42" s="22">
        <f>+'P3 Ejecucion '!N41</f>
        <v>0</v>
      </c>
      <c r="R42" s="43">
        <f t="shared" si="22"/>
        <v>0</v>
      </c>
      <c r="S42" s="24"/>
    </row>
    <row r="43" spans="3:19" x14ac:dyDescent="0.25">
      <c r="C43" s="4" t="s">
        <v>32</v>
      </c>
      <c r="D43" s="50">
        <v>0</v>
      </c>
      <c r="E43" s="43"/>
      <c r="F43" s="22">
        <f>+'P3 Ejecucion '!C42</f>
        <v>0</v>
      </c>
      <c r="G43" s="22">
        <f>+'P3 Ejecucion '!D42</f>
        <v>0</v>
      </c>
      <c r="H43" s="22">
        <f>+'P3 Ejecucion '!E42</f>
        <v>0</v>
      </c>
      <c r="I43" s="22">
        <f>+'P3 Ejecucion '!F42</f>
        <v>0</v>
      </c>
      <c r="J43" s="22">
        <f>+'P3 Ejecucion '!G42</f>
        <v>0</v>
      </c>
      <c r="K43" s="22">
        <f>+'P3 Ejecucion '!H42</f>
        <v>0</v>
      </c>
      <c r="L43" s="22">
        <f>+'P3 Ejecucion '!I42</f>
        <v>0</v>
      </c>
      <c r="M43" s="22">
        <f>+'P3 Ejecucion '!J42</f>
        <v>0</v>
      </c>
      <c r="N43" s="22">
        <f>+'P3 Ejecucion '!K42</f>
        <v>0</v>
      </c>
      <c r="O43" s="22">
        <f>+'P3 Ejecucion '!L42</f>
        <v>0</v>
      </c>
      <c r="P43" s="22">
        <f>+'P3 Ejecucion '!M42</f>
        <v>0</v>
      </c>
      <c r="Q43" s="22">
        <f>+'P3 Ejecucion '!N42</f>
        <v>0</v>
      </c>
      <c r="R43" s="43">
        <f t="shared" si="22"/>
        <v>0</v>
      </c>
      <c r="S43" s="24"/>
    </row>
    <row r="44" spans="3:19" x14ac:dyDescent="0.25">
      <c r="C44" s="4" t="s">
        <v>33</v>
      </c>
      <c r="D44" s="50">
        <v>0</v>
      </c>
      <c r="E44" s="43"/>
      <c r="F44" s="22">
        <f>+'P3 Ejecucion '!C43</f>
        <v>0</v>
      </c>
      <c r="G44" s="22">
        <f>+'P3 Ejecucion '!D43</f>
        <v>0</v>
      </c>
      <c r="H44" s="22">
        <f>+'P3 Ejecucion '!E43</f>
        <v>0</v>
      </c>
      <c r="I44" s="22">
        <f>+'P3 Ejecucion '!F43</f>
        <v>0</v>
      </c>
      <c r="J44" s="22">
        <f>+'P3 Ejecucion '!G43</f>
        <v>0</v>
      </c>
      <c r="K44" s="22">
        <f>+'P3 Ejecucion '!H43</f>
        <v>0</v>
      </c>
      <c r="L44" s="22">
        <f>+'P3 Ejecucion '!I43</f>
        <v>0</v>
      </c>
      <c r="M44" s="22">
        <f>+'P3 Ejecucion '!J43</f>
        <v>0</v>
      </c>
      <c r="N44" s="22">
        <f>+'P3 Ejecucion '!K43</f>
        <v>0</v>
      </c>
      <c r="O44" s="22">
        <f>+'P3 Ejecucion '!L43</f>
        <v>0</v>
      </c>
      <c r="P44" s="22">
        <f>+'P3 Ejecucion '!M43</f>
        <v>0</v>
      </c>
      <c r="Q44" s="22">
        <f>+'P3 Ejecucion '!N43</f>
        <v>0</v>
      </c>
      <c r="R44" s="43">
        <f t="shared" si="22"/>
        <v>0</v>
      </c>
      <c r="S44" s="24"/>
    </row>
    <row r="45" spans="3:19" x14ac:dyDescent="0.25">
      <c r="C45" s="4" t="s">
        <v>34</v>
      </c>
      <c r="D45" s="50">
        <v>0</v>
      </c>
      <c r="E45" s="43"/>
      <c r="F45" s="22">
        <f>+'P3 Ejecucion '!C44</f>
        <v>0</v>
      </c>
      <c r="G45" s="22">
        <f>+'P3 Ejecucion '!D44</f>
        <v>0</v>
      </c>
      <c r="H45" s="22">
        <f>+'P3 Ejecucion '!E44</f>
        <v>0</v>
      </c>
      <c r="I45" s="22">
        <f>+'P3 Ejecucion '!F44</f>
        <v>0</v>
      </c>
      <c r="J45" s="22">
        <f>+'P3 Ejecucion '!G44</f>
        <v>0</v>
      </c>
      <c r="K45" s="22">
        <f>+'P3 Ejecucion '!H44</f>
        <v>0</v>
      </c>
      <c r="L45" s="22">
        <f>+'P3 Ejecucion '!I44</f>
        <v>0</v>
      </c>
      <c r="M45" s="22">
        <f>+'P3 Ejecucion '!J44</f>
        <v>0</v>
      </c>
      <c r="N45" s="22">
        <f>+'P3 Ejecucion '!K44</f>
        <v>0</v>
      </c>
      <c r="O45" s="22">
        <f>+'P3 Ejecucion '!L44</f>
        <v>0</v>
      </c>
      <c r="P45" s="22">
        <f>+'P3 Ejecucion '!M44</f>
        <v>0</v>
      </c>
      <c r="Q45" s="22">
        <f>+'P3 Ejecucion '!N44</f>
        <v>0</v>
      </c>
      <c r="R45" s="43">
        <f t="shared" si="22"/>
        <v>0</v>
      </c>
      <c r="S45" s="24"/>
    </row>
    <row r="46" spans="3:19" x14ac:dyDescent="0.25">
      <c r="C46" s="4" t="s">
        <v>35</v>
      </c>
      <c r="D46" s="50">
        <v>0</v>
      </c>
      <c r="E46" s="43"/>
      <c r="F46" s="22">
        <f>+'P3 Ejecucion '!C45</f>
        <v>0</v>
      </c>
      <c r="G46" s="22">
        <f>+'P3 Ejecucion '!D45</f>
        <v>0</v>
      </c>
      <c r="H46" s="22">
        <f>+'P3 Ejecucion '!E45</f>
        <v>0</v>
      </c>
      <c r="I46" s="22">
        <f>+'P3 Ejecucion '!F45</f>
        <v>0</v>
      </c>
      <c r="J46" s="22">
        <f>+'P3 Ejecucion '!G45</f>
        <v>0</v>
      </c>
      <c r="K46" s="22">
        <f>+'P3 Ejecucion '!H45</f>
        <v>0</v>
      </c>
      <c r="L46" s="22">
        <f>+'P3 Ejecucion '!I45</f>
        <v>0</v>
      </c>
      <c r="M46" s="22">
        <f>+'P3 Ejecucion '!J45</f>
        <v>0</v>
      </c>
      <c r="N46" s="22">
        <f>+'P3 Ejecucion '!K45</f>
        <v>0</v>
      </c>
      <c r="O46" s="22">
        <f>+'P3 Ejecucion '!L45</f>
        <v>0</v>
      </c>
      <c r="P46" s="22">
        <f>+'P3 Ejecucion '!M45</f>
        <v>0</v>
      </c>
      <c r="Q46" s="22">
        <f>+'P3 Ejecucion '!N45</f>
        <v>0</v>
      </c>
      <c r="R46" s="43">
        <f t="shared" si="22"/>
        <v>0</v>
      </c>
      <c r="S46" s="24"/>
    </row>
    <row r="47" spans="3:19" x14ac:dyDescent="0.25">
      <c r="C47" s="2" t="s">
        <v>36</v>
      </c>
      <c r="D47" s="42">
        <f>SUM(D48:D53)</f>
        <v>0</v>
      </c>
      <c r="E47" s="42">
        <f t="shared" ref="E47" si="23">SUM(E48:E53)</f>
        <v>0</v>
      </c>
      <c r="F47" s="42">
        <f>SUM(F48:F53)</f>
        <v>0</v>
      </c>
      <c r="G47" s="42">
        <f t="shared" ref="G47:K47" si="24">SUM(G48:G53)</f>
        <v>0</v>
      </c>
      <c r="H47" s="42">
        <f t="shared" si="24"/>
        <v>0</v>
      </c>
      <c r="I47" s="42">
        <f t="shared" si="24"/>
        <v>0</v>
      </c>
      <c r="J47" s="42">
        <f t="shared" si="24"/>
        <v>0</v>
      </c>
      <c r="K47" s="42">
        <f t="shared" si="24"/>
        <v>0</v>
      </c>
      <c r="L47" s="42">
        <f t="shared" ref="L47:Q47" si="25">SUM(L48:L53)</f>
        <v>0</v>
      </c>
      <c r="M47" s="42">
        <f t="shared" si="25"/>
        <v>0</v>
      </c>
      <c r="N47" s="42">
        <f t="shared" si="25"/>
        <v>0</v>
      </c>
      <c r="O47" s="42">
        <f t="shared" si="25"/>
        <v>0</v>
      </c>
      <c r="P47" s="42">
        <f t="shared" si="25"/>
        <v>0</v>
      </c>
      <c r="Q47" s="42">
        <f t="shared" si="25"/>
        <v>0</v>
      </c>
      <c r="R47" s="43">
        <f t="shared" si="22"/>
        <v>0</v>
      </c>
      <c r="S47" s="24"/>
    </row>
    <row r="48" spans="3:19" x14ac:dyDescent="0.25">
      <c r="C48" s="4" t="s">
        <v>37</v>
      </c>
      <c r="D48" s="50">
        <v>0</v>
      </c>
      <c r="E48" s="43"/>
      <c r="F48" s="22">
        <f>+'P3 Ejecucion '!C47</f>
        <v>0</v>
      </c>
      <c r="G48" s="22">
        <f>+'P3 Ejecucion '!D47</f>
        <v>0</v>
      </c>
      <c r="H48" s="22">
        <f>+'P3 Ejecucion '!E47</f>
        <v>0</v>
      </c>
      <c r="I48" s="22">
        <f>+'P3 Ejecucion '!F47</f>
        <v>0</v>
      </c>
      <c r="J48" s="22">
        <f>+'P3 Ejecucion '!G47</f>
        <v>0</v>
      </c>
      <c r="K48" s="22">
        <f>+'P3 Ejecucion '!H47</f>
        <v>0</v>
      </c>
      <c r="L48" s="22">
        <f>+'P3 Ejecucion '!I47</f>
        <v>0</v>
      </c>
      <c r="M48" s="22">
        <f>+'P3 Ejecucion '!J47</f>
        <v>0</v>
      </c>
      <c r="N48" s="22">
        <f>+'P3 Ejecucion '!K47</f>
        <v>0</v>
      </c>
      <c r="O48" s="22">
        <f>+'P3 Ejecucion '!L47</f>
        <v>0</v>
      </c>
      <c r="P48" s="22">
        <f>+'P3 Ejecucion '!M47</f>
        <v>0</v>
      </c>
      <c r="Q48" s="43">
        <v>0</v>
      </c>
      <c r="R48" s="43">
        <f t="shared" si="22"/>
        <v>0</v>
      </c>
      <c r="S48" s="24"/>
    </row>
    <row r="49" spans="3:19" x14ac:dyDescent="0.25">
      <c r="C49" s="4" t="s">
        <v>38</v>
      </c>
      <c r="D49" s="50">
        <v>0</v>
      </c>
      <c r="E49" s="43"/>
      <c r="F49" s="22">
        <f>+'P3 Ejecucion '!C48</f>
        <v>0</v>
      </c>
      <c r="G49" s="22">
        <f>+'P3 Ejecucion '!D48</f>
        <v>0</v>
      </c>
      <c r="H49" s="22">
        <f>+'P3 Ejecucion '!E48</f>
        <v>0</v>
      </c>
      <c r="I49" s="22">
        <f>+'P3 Ejecucion '!F48</f>
        <v>0</v>
      </c>
      <c r="J49" s="22">
        <f>+'P3 Ejecucion '!G48</f>
        <v>0</v>
      </c>
      <c r="K49" s="22">
        <f>+'P3 Ejecucion '!H48</f>
        <v>0</v>
      </c>
      <c r="L49" s="22">
        <f>+'P3 Ejecucion '!I48</f>
        <v>0</v>
      </c>
      <c r="M49" s="22">
        <f>+'P3 Ejecucion '!J48</f>
        <v>0</v>
      </c>
      <c r="N49" s="22">
        <f>+'P3 Ejecucion '!K48</f>
        <v>0</v>
      </c>
      <c r="O49" s="22">
        <f>+'P3 Ejecucion '!L48</f>
        <v>0</v>
      </c>
      <c r="P49" s="22">
        <f>+'P3 Ejecucion '!M48</f>
        <v>0</v>
      </c>
      <c r="Q49" s="43">
        <v>0</v>
      </c>
      <c r="R49" s="43">
        <f t="shared" si="22"/>
        <v>0</v>
      </c>
      <c r="S49" s="24"/>
    </row>
    <row r="50" spans="3:19" x14ac:dyDescent="0.25">
      <c r="C50" s="4" t="s">
        <v>39</v>
      </c>
      <c r="D50" s="50">
        <v>0</v>
      </c>
      <c r="E50" s="43"/>
      <c r="F50" s="22">
        <f>+'P3 Ejecucion '!C49</f>
        <v>0</v>
      </c>
      <c r="G50" s="22">
        <f>+'P3 Ejecucion '!D49</f>
        <v>0</v>
      </c>
      <c r="H50" s="22">
        <f>+'P3 Ejecucion '!E49</f>
        <v>0</v>
      </c>
      <c r="I50" s="22">
        <f>+'P3 Ejecucion '!F49</f>
        <v>0</v>
      </c>
      <c r="J50" s="22">
        <f>+'P3 Ejecucion '!G49</f>
        <v>0</v>
      </c>
      <c r="K50" s="22">
        <f>+'P3 Ejecucion '!H49</f>
        <v>0</v>
      </c>
      <c r="L50" s="22">
        <f>+'P3 Ejecucion '!I49</f>
        <v>0</v>
      </c>
      <c r="M50" s="22">
        <f>+'P3 Ejecucion '!J49</f>
        <v>0</v>
      </c>
      <c r="N50" s="22">
        <f>+'P3 Ejecucion '!K49</f>
        <v>0</v>
      </c>
      <c r="O50" s="22">
        <f>+'P3 Ejecucion '!L49</f>
        <v>0</v>
      </c>
      <c r="P50" s="22">
        <f>+'P3 Ejecucion '!M49</f>
        <v>0</v>
      </c>
      <c r="Q50" s="43">
        <v>0</v>
      </c>
      <c r="R50" s="43">
        <f t="shared" si="22"/>
        <v>0</v>
      </c>
      <c r="S50" s="24"/>
    </row>
    <row r="51" spans="3:19" x14ac:dyDescent="0.25">
      <c r="C51" s="4" t="s">
        <v>40</v>
      </c>
      <c r="D51" s="50">
        <v>0</v>
      </c>
      <c r="E51" s="43"/>
      <c r="F51" s="22">
        <f>+'P3 Ejecucion '!C50</f>
        <v>0</v>
      </c>
      <c r="G51" s="22">
        <f>+'P3 Ejecucion '!D50</f>
        <v>0</v>
      </c>
      <c r="H51" s="22">
        <f>+'P3 Ejecucion '!E50</f>
        <v>0</v>
      </c>
      <c r="I51" s="22">
        <f>+'P3 Ejecucion '!F50</f>
        <v>0</v>
      </c>
      <c r="J51" s="22">
        <f>+'P3 Ejecucion '!G50</f>
        <v>0</v>
      </c>
      <c r="K51" s="22">
        <f>+'P3 Ejecucion '!H50</f>
        <v>0</v>
      </c>
      <c r="L51" s="22">
        <f>+'P3 Ejecucion '!I50</f>
        <v>0</v>
      </c>
      <c r="M51" s="22">
        <f>+'P3 Ejecucion '!J50</f>
        <v>0</v>
      </c>
      <c r="N51" s="22">
        <f>+'P3 Ejecucion '!K50</f>
        <v>0</v>
      </c>
      <c r="O51" s="22">
        <f>+'P3 Ejecucion '!L50</f>
        <v>0</v>
      </c>
      <c r="P51" s="22">
        <f>+'P3 Ejecucion '!M50</f>
        <v>0</v>
      </c>
      <c r="Q51" s="43">
        <v>0</v>
      </c>
      <c r="R51" s="43">
        <f t="shared" si="22"/>
        <v>0</v>
      </c>
      <c r="S51" s="24"/>
    </row>
    <row r="52" spans="3:19" x14ac:dyDescent="0.25">
      <c r="C52" s="4" t="s">
        <v>41</v>
      </c>
      <c r="D52" s="50">
        <v>0</v>
      </c>
      <c r="E52" s="43"/>
      <c r="F52" s="22">
        <f>+'P3 Ejecucion '!C51</f>
        <v>0</v>
      </c>
      <c r="G52" s="22">
        <f>+'P3 Ejecucion '!D51</f>
        <v>0</v>
      </c>
      <c r="H52" s="22">
        <f>+'P3 Ejecucion '!E51</f>
        <v>0</v>
      </c>
      <c r="I52" s="22">
        <f>+'P3 Ejecucion '!F51</f>
        <v>0</v>
      </c>
      <c r="J52" s="22">
        <f>+'P3 Ejecucion '!G51</f>
        <v>0</v>
      </c>
      <c r="K52" s="22">
        <f>+'P3 Ejecucion '!H51</f>
        <v>0</v>
      </c>
      <c r="L52" s="22">
        <f>+'P3 Ejecucion '!I51</f>
        <v>0</v>
      </c>
      <c r="M52" s="22">
        <f>+'P3 Ejecucion '!J51</f>
        <v>0</v>
      </c>
      <c r="N52" s="22">
        <f>+'P3 Ejecucion '!K51</f>
        <v>0</v>
      </c>
      <c r="O52" s="22">
        <f>+'P3 Ejecucion '!L51</f>
        <v>0</v>
      </c>
      <c r="P52" s="22">
        <f>+'P3 Ejecucion '!M51</f>
        <v>0</v>
      </c>
      <c r="Q52" s="43">
        <v>0</v>
      </c>
      <c r="R52" s="43">
        <f t="shared" si="22"/>
        <v>0</v>
      </c>
      <c r="S52" s="24"/>
    </row>
    <row r="53" spans="3:19" x14ac:dyDescent="0.25">
      <c r="C53" s="4" t="s">
        <v>42</v>
      </c>
      <c r="D53" s="50">
        <v>0</v>
      </c>
      <c r="E53" s="43"/>
      <c r="F53" s="22">
        <f>+'P3 Ejecucion '!C52</f>
        <v>0</v>
      </c>
      <c r="G53" s="22">
        <f>+'P3 Ejecucion '!D52</f>
        <v>0</v>
      </c>
      <c r="H53" s="22">
        <f>+'P3 Ejecucion '!E52</f>
        <v>0</v>
      </c>
      <c r="I53" s="22">
        <f>+'P3 Ejecucion '!F52</f>
        <v>0</v>
      </c>
      <c r="J53" s="22">
        <f>+'P3 Ejecucion '!G52</f>
        <v>0</v>
      </c>
      <c r="K53" s="22">
        <f>+'P3 Ejecucion '!H52</f>
        <v>0</v>
      </c>
      <c r="L53" s="22">
        <f>+'P3 Ejecucion '!I52</f>
        <v>0</v>
      </c>
      <c r="M53" s="22">
        <f>+'P3 Ejecucion '!J52</f>
        <v>0</v>
      </c>
      <c r="N53" s="22">
        <f>+'P3 Ejecucion '!K52</f>
        <v>0</v>
      </c>
      <c r="O53" s="22">
        <f>+'P3 Ejecucion '!L52</f>
        <v>0</v>
      </c>
      <c r="P53" s="22">
        <f>+'P3 Ejecucion '!M52</f>
        <v>0</v>
      </c>
      <c r="Q53" s="43">
        <v>0</v>
      </c>
      <c r="R53" s="43">
        <f t="shared" si="22"/>
        <v>0</v>
      </c>
      <c r="S53" s="24"/>
    </row>
    <row r="54" spans="3:19" x14ac:dyDescent="0.25">
      <c r="C54" s="2" t="s">
        <v>43</v>
      </c>
      <c r="D54" s="49">
        <f>SUM(D55:D63)</f>
        <v>46074380</v>
      </c>
      <c r="E54" s="42">
        <f>SUM(E55:E63)</f>
        <v>0</v>
      </c>
      <c r="F54" s="42">
        <f t="shared" ref="F54:Q54" si="26">SUM(F55:F63)</f>
        <v>1068865.24</v>
      </c>
      <c r="G54" s="42">
        <f t="shared" si="26"/>
        <v>2295460.2000000002</v>
      </c>
      <c r="H54" s="42">
        <f t="shared" si="26"/>
        <v>1458318.81</v>
      </c>
      <c r="I54" s="42">
        <f t="shared" si="26"/>
        <v>966709.1</v>
      </c>
      <c r="J54" s="42">
        <f t="shared" si="26"/>
        <v>0</v>
      </c>
      <c r="K54" s="42">
        <f t="shared" si="26"/>
        <v>0</v>
      </c>
      <c r="L54" s="42">
        <f t="shared" si="26"/>
        <v>0</v>
      </c>
      <c r="M54" s="42">
        <f t="shared" si="26"/>
        <v>0</v>
      </c>
      <c r="N54" s="42">
        <f t="shared" si="26"/>
        <v>0</v>
      </c>
      <c r="O54" s="42">
        <f t="shared" si="26"/>
        <v>0</v>
      </c>
      <c r="P54" s="42">
        <f t="shared" si="26"/>
        <v>0</v>
      </c>
      <c r="Q54" s="42">
        <f t="shared" si="26"/>
        <v>0</v>
      </c>
      <c r="R54" s="45">
        <f>SUM(F54:Q54)</f>
        <v>5789353.3499999996</v>
      </c>
      <c r="S54" s="24"/>
    </row>
    <row r="55" spans="3:19" x14ac:dyDescent="0.25">
      <c r="C55" s="4" t="s">
        <v>44</v>
      </c>
      <c r="D55" s="50">
        <v>8130000</v>
      </c>
      <c r="E55" s="43"/>
      <c r="F55" s="22">
        <f>+'P3 Ejecucion '!C54</f>
        <v>153754</v>
      </c>
      <c r="G55" s="22">
        <f>+'P3 Ejecucion '!D54</f>
        <v>36807.08</v>
      </c>
      <c r="H55" s="22">
        <f>+'P3 Ejecucion '!E54</f>
        <v>589115</v>
      </c>
      <c r="I55" s="22">
        <f>+'P3 Ejecucion '!F54</f>
        <v>0</v>
      </c>
      <c r="J55" s="22">
        <f>+'P3 Ejecucion '!G54</f>
        <v>0</v>
      </c>
      <c r="K55" s="22">
        <f>+'P3 Ejecucion '!H54</f>
        <v>0</v>
      </c>
      <c r="L55" s="22">
        <f>+'P3 Ejecucion '!I54</f>
        <v>0</v>
      </c>
      <c r="M55" s="22">
        <f>+'P3 Ejecucion '!J54</f>
        <v>0</v>
      </c>
      <c r="N55" s="22">
        <f>+'P3 Ejecucion '!K54</f>
        <v>0</v>
      </c>
      <c r="O55" s="22">
        <f>+'P3 Ejecucion '!L54</f>
        <v>0</v>
      </c>
      <c r="P55" s="22">
        <f>+'P3 Ejecucion '!M54</f>
        <v>0</v>
      </c>
      <c r="Q55" s="22">
        <f>+'P3 Ejecucion '!N54</f>
        <v>0</v>
      </c>
      <c r="R55" s="43">
        <f t="shared" ref="R55:R61" si="27">SUM(F55:Q55)</f>
        <v>779676.08000000007</v>
      </c>
      <c r="S55" s="24"/>
    </row>
    <row r="56" spans="3:19" x14ac:dyDescent="0.25">
      <c r="C56" s="4" t="s">
        <v>45</v>
      </c>
      <c r="D56" s="50">
        <v>866180</v>
      </c>
      <c r="E56" s="43"/>
      <c r="F56" s="22">
        <f>+'P3 Ejecucion '!C55</f>
        <v>0</v>
      </c>
      <c r="G56" s="22">
        <f>+'P3 Ejecucion '!D55</f>
        <v>101314.8</v>
      </c>
      <c r="H56" s="22">
        <f>+'P3 Ejecucion '!E55</f>
        <v>0</v>
      </c>
      <c r="I56" s="22">
        <f>+'P3 Ejecucion '!F55</f>
        <v>0</v>
      </c>
      <c r="J56" s="22">
        <f>+'P3 Ejecucion '!G55</f>
        <v>0</v>
      </c>
      <c r="K56" s="22">
        <f>+'P3 Ejecucion '!H55</f>
        <v>0</v>
      </c>
      <c r="L56" s="22">
        <f>+'P3 Ejecucion '!I55</f>
        <v>0</v>
      </c>
      <c r="M56" s="22">
        <f>+'P3 Ejecucion '!J55</f>
        <v>0</v>
      </c>
      <c r="N56" s="22">
        <f>+'P3 Ejecucion '!K55</f>
        <v>0</v>
      </c>
      <c r="O56" s="22">
        <f>+'P3 Ejecucion '!L55</f>
        <v>0</v>
      </c>
      <c r="P56" s="22">
        <f>+'P3 Ejecucion '!M55</f>
        <v>0</v>
      </c>
      <c r="Q56" s="22">
        <f>+'P3 Ejecucion '!N55</f>
        <v>0</v>
      </c>
      <c r="R56" s="43">
        <f t="shared" si="27"/>
        <v>101314.8</v>
      </c>
      <c r="S56" s="24"/>
    </row>
    <row r="57" spans="3:19" x14ac:dyDescent="0.25">
      <c r="C57" s="4" t="s">
        <v>46</v>
      </c>
      <c r="D57" s="50">
        <v>26613200</v>
      </c>
      <c r="E57" s="43"/>
      <c r="F57" s="22">
        <f>+'P3 Ejecucion '!C56</f>
        <v>915111.24</v>
      </c>
      <c r="G57" s="22">
        <f>+'P3 Ejecucion '!D56</f>
        <v>2086103.12</v>
      </c>
      <c r="H57" s="22">
        <f>+'P3 Ejecucion '!E56</f>
        <v>869203.81</v>
      </c>
      <c r="I57" s="22">
        <f>+'P3 Ejecucion '!F56</f>
        <v>856025.1</v>
      </c>
      <c r="J57" s="22">
        <f>+'P3 Ejecucion '!G56</f>
        <v>0</v>
      </c>
      <c r="K57" s="22">
        <f>+'P3 Ejecucion '!H56</f>
        <v>0</v>
      </c>
      <c r="L57" s="22">
        <f>+'P3 Ejecucion '!I56</f>
        <v>0</v>
      </c>
      <c r="M57" s="22">
        <f>+'P3 Ejecucion '!J56</f>
        <v>0</v>
      </c>
      <c r="N57" s="22">
        <f>+'P3 Ejecucion '!K56</f>
        <v>0</v>
      </c>
      <c r="O57" s="22">
        <f>+'P3 Ejecucion '!L56</f>
        <v>0</v>
      </c>
      <c r="P57" s="22">
        <f>+'P3 Ejecucion '!M56</f>
        <v>0</v>
      </c>
      <c r="Q57" s="22">
        <f>+'P3 Ejecucion '!N56</f>
        <v>0</v>
      </c>
      <c r="R57" s="43">
        <f t="shared" si="27"/>
        <v>4726443.2700000005</v>
      </c>
      <c r="S57" s="24"/>
    </row>
    <row r="58" spans="3:19" x14ac:dyDescent="0.25">
      <c r="C58" s="4" t="s">
        <v>47</v>
      </c>
      <c r="D58" s="50">
        <v>0</v>
      </c>
      <c r="E58" s="43"/>
      <c r="F58" s="22">
        <f>+'P3 Ejecucion '!C57</f>
        <v>0</v>
      </c>
      <c r="G58" s="22">
        <f>+'P3 Ejecucion '!D57</f>
        <v>0</v>
      </c>
      <c r="H58" s="22">
        <f>+'P3 Ejecucion '!E57</f>
        <v>0</v>
      </c>
      <c r="I58" s="22">
        <f>+'P3 Ejecucion '!F57</f>
        <v>0</v>
      </c>
      <c r="J58" s="22">
        <f>+'P3 Ejecucion '!G57</f>
        <v>0</v>
      </c>
      <c r="K58" s="22">
        <f>+'P3 Ejecucion '!H57</f>
        <v>0</v>
      </c>
      <c r="L58" s="22">
        <f>+'P3 Ejecucion '!I57</f>
        <v>0</v>
      </c>
      <c r="M58" s="22">
        <f>+'P3 Ejecucion '!J57</f>
        <v>0</v>
      </c>
      <c r="N58" s="22">
        <f>+'P3 Ejecucion '!K57</f>
        <v>0</v>
      </c>
      <c r="O58" s="22">
        <f>+'P3 Ejecucion '!L57</f>
        <v>0</v>
      </c>
      <c r="P58" s="22">
        <f>+'P3 Ejecucion '!M57</f>
        <v>0</v>
      </c>
      <c r="Q58" s="22">
        <f>+'P3 Ejecucion '!N57</f>
        <v>0</v>
      </c>
      <c r="R58" s="43">
        <f t="shared" si="27"/>
        <v>0</v>
      </c>
      <c r="S58" s="24"/>
    </row>
    <row r="59" spans="3:19" x14ac:dyDescent="0.25">
      <c r="C59" s="4" t="s">
        <v>48</v>
      </c>
      <c r="D59" s="50">
        <v>6805000</v>
      </c>
      <c r="E59" s="43"/>
      <c r="F59" s="22">
        <f>+'P3 Ejecucion '!C58</f>
        <v>0</v>
      </c>
      <c r="G59" s="22">
        <f>+'P3 Ejecucion '!D58</f>
        <v>71235.199999999997</v>
      </c>
      <c r="H59" s="22">
        <f>+'P3 Ejecucion '!E58</f>
        <v>0</v>
      </c>
      <c r="I59" s="22">
        <f>+'P3 Ejecucion '!F58</f>
        <v>110684</v>
      </c>
      <c r="J59" s="22">
        <f>+'P3 Ejecucion '!G58</f>
        <v>0</v>
      </c>
      <c r="K59" s="22">
        <f>+'P3 Ejecucion '!H58</f>
        <v>0</v>
      </c>
      <c r="L59" s="22">
        <f>+'P3 Ejecucion '!I58</f>
        <v>0</v>
      </c>
      <c r="M59" s="22">
        <f>+'P3 Ejecucion '!J58</f>
        <v>0</v>
      </c>
      <c r="N59" s="22">
        <f>+'P3 Ejecucion '!K58</f>
        <v>0</v>
      </c>
      <c r="O59" s="22">
        <f>+'P3 Ejecucion '!L58</f>
        <v>0</v>
      </c>
      <c r="P59" s="22">
        <f>+'P3 Ejecucion '!M58</f>
        <v>0</v>
      </c>
      <c r="Q59" s="22">
        <f>+'P3 Ejecucion '!N58</f>
        <v>0</v>
      </c>
      <c r="R59" s="43">
        <f t="shared" si="27"/>
        <v>181919.2</v>
      </c>
      <c r="S59" s="24"/>
    </row>
    <row r="60" spans="3:19" x14ac:dyDescent="0.25">
      <c r="C60" s="4" t="s">
        <v>49</v>
      </c>
      <c r="D60" s="50">
        <v>810000</v>
      </c>
      <c r="E60" s="43"/>
      <c r="F60" s="22">
        <f>+'P3 Ejecucion '!C59</f>
        <v>0</v>
      </c>
      <c r="G60" s="22">
        <f>+'P3 Ejecucion '!D59</f>
        <v>0</v>
      </c>
      <c r="H60" s="22">
        <f>+'P3 Ejecucion '!E59</f>
        <v>0</v>
      </c>
      <c r="I60" s="22">
        <f>+'P3 Ejecucion '!F59</f>
        <v>0</v>
      </c>
      <c r="J60" s="22">
        <f>+'P3 Ejecucion '!G59</f>
        <v>0</v>
      </c>
      <c r="K60" s="22">
        <f>+'P3 Ejecucion '!H59</f>
        <v>0</v>
      </c>
      <c r="L60" s="22">
        <f>+'P3 Ejecucion '!I59</f>
        <v>0</v>
      </c>
      <c r="M60" s="22">
        <f>+'P3 Ejecucion '!J59</f>
        <v>0</v>
      </c>
      <c r="N60" s="22">
        <f>+'P3 Ejecucion '!K59</f>
        <v>0</v>
      </c>
      <c r="O60" s="22">
        <f>+'P3 Ejecucion '!L59</f>
        <v>0</v>
      </c>
      <c r="P60" s="22">
        <f>+'P3 Ejecucion '!M59</f>
        <v>0</v>
      </c>
      <c r="Q60" s="22">
        <f>+'P3 Ejecucion '!N59</f>
        <v>0</v>
      </c>
      <c r="R60" s="43">
        <f t="shared" si="27"/>
        <v>0</v>
      </c>
      <c r="S60" s="24"/>
    </row>
    <row r="61" spans="3:19" x14ac:dyDescent="0.25">
      <c r="C61" s="4" t="s">
        <v>50</v>
      </c>
      <c r="D61" s="50">
        <v>0</v>
      </c>
      <c r="E61" s="43"/>
      <c r="F61" s="22">
        <f>+'P3 Ejecucion '!C60</f>
        <v>0</v>
      </c>
      <c r="G61" s="22">
        <f>+'P3 Ejecucion '!D60</f>
        <v>0</v>
      </c>
      <c r="H61" s="22">
        <f>+'P3 Ejecucion '!E60</f>
        <v>0</v>
      </c>
      <c r="I61" s="22">
        <f>+'P3 Ejecucion '!F60</f>
        <v>0</v>
      </c>
      <c r="J61" s="22">
        <f>+'P3 Ejecucion '!G60</f>
        <v>0</v>
      </c>
      <c r="K61" s="22">
        <f>+'P3 Ejecucion '!H60</f>
        <v>0</v>
      </c>
      <c r="L61" s="22">
        <f>+'P3 Ejecucion '!I60</f>
        <v>0</v>
      </c>
      <c r="M61" s="22">
        <f>+'P3 Ejecucion '!J60</f>
        <v>0</v>
      </c>
      <c r="N61" s="22">
        <f>+'P3 Ejecucion '!K60</f>
        <v>0</v>
      </c>
      <c r="O61" s="22">
        <f>+'P3 Ejecucion '!L60</f>
        <v>0</v>
      </c>
      <c r="P61" s="22">
        <f>+'P3 Ejecucion '!M60</f>
        <v>0</v>
      </c>
      <c r="Q61" s="22">
        <f>+'P3 Ejecucion '!N60</f>
        <v>0</v>
      </c>
      <c r="R61" s="43">
        <f t="shared" si="27"/>
        <v>0</v>
      </c>
      <c r="S61" s="24"/>
    </row>
    <row r="62" spans="3:19" x14ac:dyDescent="0.25">
      <c r="C62" s="4" t="s">
        <v>51</v>
      </c>
      <c r="D62" s="50">
        <v>1150000</v>
      </c>
      <c r="E62" s="43"/>
      <c r="F62" s="22">
        <f>+'P3 Ejecucion '!C61</f>
        <v>0</v>
      </c>
      <c r="G62" s="22">
        <f>+'P3 Ejecucion '!D61</f>
        <v>0</v>
      </c>
      <c r="H62" s="22">
        <f>+'P3 Ejecucion '!E61</f>
        <v>0</v>
      </c>
      <c r="I62" s="22">
        <f>+'P3 Ejecucion '!F61</f>
        <v>0</v>
      </c>
      <c r="J62" s="22">
        <f>+'P3 Ejecucion '!G61</f>
        <v>0</v>
      </c>
      <c r="K62" s="22">
        <f>+'P3 Ejecucion '!H61</f>
        <v>0</v>
      </c>
      <c r="L62" s="22">
        <f>+'P3 Ejecucion '!I61</f>
        <v>0</v>
      </c>
      <c r="M62" s="22">
        <f>+'P3 Ejecucion '!J61</f>
        <v>0</v>
      </c>
      <c r="N62" s="22">
        <f>+'P3 Ejecucion '!K61</f>
        <v>0</v>
      </c>
      <c r="O62" s="22">
        <f>+'P3 Ejecucion '!L61</f>
        <v>0</v>
      </c>
      <c r="P62" s="22">
        <f>+'P3 Ejecucion '!M61</f>
        <v>0</v>
      </c>
      <c r="Q62" s="22">
        <f>+'P3 Ejecucion '!N61</f>
        <v>0</v>
      </c>
      <c r="R62" s="43">
        <f>SUM(F62:Q62)</f>
        <v>0</v>
      </c>
      <c r="S62" s="24"/>
    </row>
    <row r="63" spans="3:19" x14ac:dyDescent="0.25">
      <c r="C63" s="4" t="s">
        <v>52</v>
      </c>
      <c r="D63" s="50">
        <v>1700000</v>
      </c>
      <c r="E63" s="43"/>
      <c r="F63" s="22">
        <f>+'P3 Ejecucion '!C62</f>
        <v>0</v>
      </c>
      <c r="G63" s="22">
        <f>+'P3 Ejecucion '!D62</f>
        <v>0</v>
      </c>
      <c r="H63" s="22">
        <f>+'P3 Ejecucion '!E62</f>
        <v>0</v>
      </c>
      <c r="I63" s="22">
        <f>+'P3 Ejecucion '!F62</f>
        <v>0</v>
      </c>
      <c r="J63" s="22">
        <f>+'P3 Ejecucion '!G62</f>
        <v>0</v>
      </c>
      <c r="K63" s="22">
        <f>+'P3 Ejecucion '!H62</f>
        <v>0</v>
      </c>
      <c r="L63" s="22">
        <f>+'P3 Ejecucion '!I62</f>
        <v>0</v>
      </c>
      <c r="M63" s="22">
        <f>+'P3 Ejecucion '!J62</f>
        <v>0</v>
      </c>
      <c r="N63" s="22">
        <f>+'P3 Ejecucion '!K62</f>
        <v>0</v>
      </c>
      <c r="O63" s="22">
        <f>+'P3 Ejecucion '!L62</f>
        <v>0</v>
      </c>
      <c r="P63" s="22">
        <f>+'P3 Ejecucion '!M62</f>
        <v>0</v>
      </c>
      <c r="Q63" s="22">
        <f>+'P3 Ejecucion '!N62</f>
        <v>0</v>
      </c>
      <c r="R63" s="43">
        <f t="shared" ref="R63:R84" si="28">SUM(F63:Q63)</f>
        <v>0</v>
      </c>
      <c r="S63" s="24"/>
    </row>
    <row r="64" spans="3:19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28"/>
        <v>0</v>
      </c>
      <c r="S64" s="24"/>
    </row>
    <row r="65" spans="3:19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28"/>
        <v>0</v>
      </c>
      <c r="S65" s="24"/>
    </row>
    <row r="66" spans="3:19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28"/>
        <v>0</v>
      </c>
      <c r="S66" s="24"/>
    </row>
    <row r="67" spans="3:19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28"/>
        <v>0</v>
      </c>
      <c r="S67" s="24"/>
    </row>
    <row r="68" spans="3:19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28"/>
        <v>0</v>
      </c>
      <c r="S68" s="24"/>
    </row>
    <row r="69" spans="3:19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28"/>
        <v>0</v>
      </c>
      <c r="S69" s="24"/>
    </row>
    <row r="70" spans="3:19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28"/>
        <v>0</v>
      </c>
      <c r="S70" s="24"/>
    </row>
    <row r="71" spans="3:19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28"/>
        <v>0</v>
      </c>
      <c r="S71" s="24"/>
    </row>
    <row r="72" spans="3:19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28"/>
        <v>0</v>
      </c>
      <c r="S72" s="24"/>
    </row>
    <row r="73" spans="3:19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28"/>
        <v>0</v>
      </c>
      <c r="S73" s="24"/>
    </row>
    <row r="74" spans="3:19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28"/>
        <v>0</v>
      </c>
      <c r="S74" s="24"/>
    </row>
    <row r="75" spans="3:19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28"/>
        <v>0</v>
      </c>
      <c r="S75" s="24"/>
    </row>
    <row r="76" spans="3:19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28"/>
        <v>0</v>
      </c>
      <c r="S76" s="24"/>
    </row>
    <row r="77" spans="3:19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28"/>
        <v>0</v>
      </c>
      <c r="S77" s="24"/>
    </row>
    <row r="78" spans="3:19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28"/>
        <v>0</v>
      </c>
      <c r="S78" s="24"/>
    </row>
    <row r="79" spans="3:19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28"/>
        <v>0</v>
      </c>
      <c r="S79" s="24"/>
    </row>
    <row r="80" spans="3:19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28"/>
        <v>0</v>
      </c>
      <c r="S80" s="24"/>
    </row>
    <row r="81" spans="3:19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28"/>
        <v>0</v>
      </c>
      <c r="S81" s="24"/>
    </row>
    <row r="82" spans="3:19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28"/>
        <v>0</v>
      </c>
      <c r="S82" s="24"/>
    </row>
    <row r="83" spans="3:19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28"/>
        <v>0</v>
      </c>
      <c r="S83" s="24"/>
    </row>
    <row r="84" spans="3:19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28"/>
        <v>0</v>
      </c>
      <c r="S84" s="24"/>
    </row>
    <row r="85" spans="3:19" x14ac:dyDescent="0.25">
      <c r="C85" s="8" t="s">
        <v>65</v>
      </c>
      <c r="D85" s="48">
        <f>D12+D18+D28+D38+D47+D54+D64+D69+D72</f>
        <v>1265062004</v>
      </c>
      <c r="E85" s="48">
        <f t="shared" ref="E85:Q85" si="29">E12+E18+E28+E38+E47+E54+E64+E69+E72</f>
        <v>0</v>
      </c>
      <c r="F85" s="48">
        <f t="shared" si="29"/>
        <v>60295499.869999997</v>
      </c>
      <c r="G85" s="48">
        <f t="shared" si="29"/>
        <v>74904085.690000013</v>
      </c>
      <c r="H85" s="48">
        <f t="shared" si="29"/>
        <v>102126048.13000001</v>
      </c>
      <c r="I85" s="48">
        <f t="shared" si="29"/>
        <v>81453650.559999987</v>
      </c>
      <c r="J85" s="48">
        <f t="shared" si="29"/>
        <v>0</v>
      </c>
      <c r="K85" s="48">
        <f t="shared" si="29"/>
        <v>0</v>
      </c>
      <c r="L85" s="48">
        <f t="shared" si="29"/>
        <v>0</v>
      </c>
      <c r="M85" s="48">
        <f t="shared" si="29"/>
        <v>0</v>
      </c>
      <c r="N85" s="48">
        <f t="shared" si="29"/>
        <v>0</v>
      </c>
      <c r="O85" s="48">
        <f t="shared" si="29"/>
        <v>0</v>
      </c>
      <c r="P85" s="48">
        <f t="shared" si="29"/>
        <v>0</v>
      </c>
      <c r="Q85" s="48">
        <f t="shared" si="29"/>
        <v>0</v>
      </c>
      <c r="R85" s="48">
        <f>R12+R18+R28+R38+R47+R54+R64+R69+R72</f>
        <v>318779284.25</v>
      </c>
    </row>
    <row r="86" spans="3:19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19" x14ac:dyDescent="0.25"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spans="3:19" x14ac:dyDescent="0.25">
      <c r="D88" s="21"/>
    </row>
    <row r="89" spans="3:19" ht="15.75" thickBot="1" x14ac:dyDescent="0.3"/>
    <row r="90" spans="3:19" x14ac:dyDescent="0.25">
      <c r="C90" s="54" t="s">
        <v>110</v>
      </c>
      <c r="D90" s="55"/>
      <c r="E90" s="56"/>
      <c r="F90" s="56"/>
    </row>
    <row r="91" spans="3:19" x14ac:dyDescent="0.25">
      <c r="C91" s="57" t="s">
        <v>111</v>
      </c>
      <c r="D91" s="58"/>
      <c r="E91" s="59"/>
      <c r="F91" s="56"/>
    </row>
    <row r="92" spans="3:19" x14ac:dyDescent="0.25">
      <c r="C92" s="60" t="s">
        <v>112</v>
      </c>
      <c r="D92" s="61"/>
      <c r="E92" s="62"/>
      <c r="F92" s="56"/>
    </row>
    <row r="93" spans="3:19" x14ac:dyDescent="0.25">
      <c r="C93" s="60" t="s">
        <v>113</v>
      </c>
      <c r="D93" s="63"/>
      <c r="E93" s="64"/>
      <c r="F93" s="56"/>
    </row>
    <row r="94" spans="3:19" ht="15.75" thickBot="1" x14ac:dyDescent="0.3">
      <c r="C94" s="79" t="s">
        <v>95</v>
      </c>
      <c r="D94" s="79"/>
      <c r="E94" s="79"/>
      <c r="F94" s="79"/>
      <c r="G94" s="79"/>
    </row>
    <row r="95" spans="3:19" ht="32.25" customHeight="1" thickTop="1" x14ac:dyDescent="0.5">
      <c r="C95" s="80" t="s">
        <v>96</v>
      </c>
      <c r="D95" s="80"/>
      <c r="E95" s="80"/>
      <c r="F95" s="80"/>
      <c r="G95" s="80"/>
      <c r="J95" s="82" t="s">
        <v>108</v>
      </c>
      <c r="K95" s="82"/>
      <c r="L95" s="82"/>
      <c r="M95" s="82"/>
      <c r="N95" s="82"/>
    </row>
    <row r="96" spans="3:19" ht="54.75" customHeight="1" x14ac:dyDescent="0.25">
      <c r="C96" s="81" t="s">
        <v>97</v>
      </c>
      <c r="D96" s="81"/>
      <c r="E96" s="81"/>
      <c r="F96" s="81"/>
      <c r="G96" s="81"/>
      <c r="J96" s="83" t="s">
        <v>114</v>
      </c>
      <c r="K96" s="83"/>
      <c r="L96" s="83"/>
      <c r="M96" s="83"/>
      <c r="N96" s="83"/>
    </row>
  </sheetData>
  <mergeCells count="14"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C94:G94"/>
    <mergeCell ref="C95:G95"/>
    <mergeCell ref="C96:G96"/>
    <mergeCell ref="J95:N95"/>
    <mergeCell ref="J96:N96"/>
  </mergeCells>
  <printOptions horizontalCentered="1"/>
  <pageMargins left="0.23622047244094491" right="0.19685039370078741" top="0.35433070866141736" bottom="0.35433070866141736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7"/>
  <sheetViews>
    <sheetView showGridLines="0" topLeftCell="B83" zoomScaleNormal="100" workbookViewId="0">
      <selection activeCell="B99" sqref="B99"/>
    </sheetView>
  </sheetViews>
  <sheetFormatPr baseColWidth="10" defaultColWidth="11.42578125" defaultRowHeight="15" x14ac:dyDescent="0.25"/>
  <cols>
    <col min="1" max="1" width="3.28515625" hidden="1" customWidth="1"/>
    <col min="2" max="2" width="77.85546875" customWidth="1"/>
    <col min="3" max="4" width="20.28515625" bestFit="1" customWidth="1"/>
    <col min="5" max="5" width="20.28515625" customWidth="1"/>
    <col min="6" max="6" width="20.5703125" customWidth="1"/>
    <col min="7" max="7" width="14.140625" customWidth="1"/>
    <col min="8" max="8" width="10.85546875" customWidth="1"/>
    <col min="9" max="9" width="10.7109375" customWidth="1"/>
    <col min="10" max="10" width="12.7109375" customWidth="1"/>
    <col min="11" max="11" width="16.85546875" customWidth="1"/>
    <col min="12" max="12" width="15.7109375" customWidth="1"/>
    <col min="13" max="13" width="16.7109375" customWidth="1"/>
    <col min="14" max="14" width="16.5703125" customWidth="1"/>
    <col min="15" max="15" width="21.7109375" bestFit="1" customWidth="1"/>
    <col min="16" max="16" width="19" customWidth="1"/>
  </cols>
  <sheetData>
    <row r="3" spans="2:16" ht="28.5" customHeight="1" x14ac:dyDescent="0.25">
      <c r="B3" s="73" t="s">
        <v>98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2:16" ht="21" customHeight="1" x14ac:dyDescent="0.25">
      <c r="B4" s="71" t="s">
        <v>99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2:16" ht="15.75" x14ac:dyDescent="0.25">
      <c r="B5" s="77" t="s">
        <v>107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2:16" ht="15.75" customHeight="1" x14ac:dyDescent="0.25">
      <c r="B6" s="75" t="s">
        <v>92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2:16" ht="15.75" customHeight="1" x14ac:dyDescent="0.25">
      <c r="B7" s="76" t="s">
        <v>77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2:16" x14ac:dyDescent="0.25">
      <c r="C8" s="5"/>
      <c r="D8" s="5"/>
      <c r="E8" s="44"/>
      <c r="F8" s="43"/>
      <c r="H8" s="43"/>
      <c r="I8" s="5"/>
      <c r="J8" s="5"/>
      <c r="K8" s="5"/>
      <c r="M8" s="5"/>
      <c r="N8" s="5"/>
    </row>
    <row r="9" spans="2:16" ht="23.25" customHeight="1" x14ac:dyDescent="0.25">
      <c r="B9" s="6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 x14ac:dyDescent="0.25">
      <c r="B10" s="1" t="s">
        <v>0</v>
      </c>
      <c r="C10" s="42">
        <f>+C11+C17+C27+C53</f>
        <v>60295499.869999997</v>
      </c>
      <c r="D10" s="42">
        <f t="shared" ref="D10:L10" si="0">+D11+D17+D27+D53</f>
        <v>74904085.690000013</v>
      </c>
      <c r="E10" s="42">
        <f t="shared" si="0"/>
        <v>102126048.13000001</v>
      </c>
      <c r="F10" s="42">
        <f t="shared" si="0"/>
        <v>81453650.559999987</v>
      </c>
      <c r="G10" s="42">
        <f>+G11+G17+G27+G53</f>
        <v>0</v>
      </c>
      <c r="H10" s="42">
        <f t="shared" si="0"/>
        <v>0</v>
      </c>
      <c r="I10" s="42">
        <f>+I11+I17+I27+I53</f>
        <v>0</v>
      </c>
      <c r="J10" s="42">
        <f>+J11+J17+J27+J53</f>
        <v>0</v>
      </c>
      <c r="K10" s="42">
        <f t="shared" si="0"/>
        <v>0</v>
      </c>
      <c r="L10" s="42">
        <f t="shared" si="0"/>
        <v>0</v>
      </c>
      <c r="M10" s="42">
        <f>+M11+M17+M27+M53</f>
        <v>0</v>
      </c>
      <c r="N10" s="42">
        <f>+N11+N17+N27+N53</f>
        <v>0</v>
      </c>
      <c r="O10" s="45">
        <f>SUM(C10:N10)</f>
        <v>318779284.25</v>
      </c>
      <c r="P10" s="5"/>
    </row>
    <row r="11" spans="2:16" x14ac:dyDescent="0.25">
      <c r="B11" s="2" t="s">
        <v>1</v>
      </c>
      <c r="C11" s="42">
        <f t="shared" ref="C11:L11" si="1">SUM(C12:C16)</f>
        <v>50913495.049999997</v>
      </c>
      <c r="D11" s="42">
        <f t="shared" si="1"/>
        <v>50259986.910000004</v>
      </c>
      <c r="E11" s="42">
        <f t="shared" si="1"/>
        <v>73395830.790000007</v>
      </c>
      <c r="F11" s="42">
        <f t="shared" si="1"/>
        <v>50408174.829999991</v>
      </c>
      <c r="G11" s="42">
        <f>SUM(G12:G16)</f>
        <v>0</v>
      </c>
      <c r="H11" s="42">
        <f t="shared" si="1"/>
        <v>0</v>
      </c>
      <c r="I11" s="42">
        <f t="shared" si="1"/>
        <v>0</v>
      </c>
      <c r="J11" s="42">
        <f t="shared" si="1"/>
        <v>0</v>
      </c>
      <c r="K11" s="42">
        <f t="shared" si="1"/>
        <v>0</v>
      </c>
      <c r="L11" s="42">
        <f t="shared" si="1"/>
        <v>0</v>
      </c>
      <c r="M11" s="42">
        <f>SUM(M12:M16)</f>
        <v>0</v>
      </c>
      <c r="N11" s="42">
        <f>SUM(N12:N16)</f>
        <v>0</v>
      </c>
      <c r="O11" s="45">
        <f>SUM(C11:N11)</f>
        <v>224977487.57999998</v>
      </c>
      <c r="P11" s="5"/>
    </row>
    <row r="12" spans="2:16" x14ac:dyDescent="0.25">
      <c r="B12" s="4" t="s">
        <v>2</v>
      </c>
      <c r="C12" s="22">
        <v>43771174.960000001</v>
      </c>
      <c r="D12" s="22">
        <v>43184505.210000001</v>
      </c>
      <c r="E12" s="22">
        <v>43841710.289999999</v>
      </c>
      <c r="F12" s="22">
        <v>43182386.369999997</v>
      </c>
      <c r="G12" s="22"/>
      <c r="H12" s="22"/>
      <c r="I12" s="22"/>
      <c r="J12" s="22"/>
      <c r="K12" s="22"/>
      <c r="L12" s="22"/>
      <c r="M12" s="22"/>
      <c r="N12" s="22"/>
      <c r="O12" s="43">
        <f>SUM(C12:N12)</f>
        <v>173979776.83000001</v>
      </c>
      <c r="P12" s="5"/>
    </row>
    <row r="13" spans="2:16" x14ac:dyDescent="0.25">
      <c r="B13" s="4" t="s">
        <v>3</v>
      </c>
      <c r="C13" s="22">
        <v>548056.66</v>
      </c>
      <c r="D13" s="46">
        <v>569983.13</v>
      </c>
      <c r="E13" s="22">
        <v>23060971.239999998</v>
      </c>
      <c r="F13" s="22">
        <v>759371.66</v>
      </c>
      <c r="G13" s="22"/>
      <c r="H13" s="22"/>
      <c r="I13" s="22"/>
      <c r="J13" s="47"/>
      <c r="K13" s="47"/>
      <c r="L13" s="47"/>
      <c r="M13" s="47"/>
      <c r="N13" s="22"/>
      <c r="O13" s="43">
        <f t="shared" ref="O13:O16" si="2">SUM(C13:N13)</f>
        <v>24938382.689999998</v>
      </c>
      <c r="P13" s="5"/>
    </row>
    <row r="14" spans="2:16" x14ac:dyDescent="0.25">
      <c r="B14" s="4" t="s">
        <v>4</v>
      </c>
      <c r="C14" s="22">
        <v>0</v>
      </c>
      <c r="D14" s="22">
        <v>0</v>
      </c>
      <c r="E14" s="22">
        <v>0</v>
      </c>
      <c r="F14" s="22">
        <v>0</v>
      </c>
      <c r="G14" s="22"/>
      <c r="H14" s="22"/>
      <c r="I14" s="22"/>
      <c r="J14" s="22"/>
      <c r="K14" s="22"/>
      <c r="L14" s="22"/>
      <c r="M14" s="22"/>
      <c r="N14" s="22"/>
      <c r="O14" s="43">
        <f t="shared" si="2"/>
        <v>0</v>
      </c>
      <c r="P14" s="5"/>
    </row>
    <row r="15" spans="2:16" x14ac:dyDescent="0.25">
      <c r="B15" s="4" t="s">
        <v>5</v>
      </c>
      <c r="C15" s="22">
        <v>0</v>
      </c>
      <c r="D15" s="22">
        <v>0</v>
      </c>
      <c r="E15" s="22">
        <v>0</v>
      </c>
      <c r="F15" s="22">
        <v>0</v>
      </c>
      <c r="G15" s="22"/>
      <c r="H15" s="22"/>
      <c r="I15" s="22"/>
      <c r="J15" s="22"/>
      <c r="K15" s="22"/>
      <c r="L15" s="22"/>
      <c r="M15" s="22"/>
      <c r="N15" s="22"/>
      <c r="O15" s="43">
        <f t="shared" si="2"/>
        <v>0</v>
      </c>
      <c r="P15" s="5"/>
    </row>
    <row r="16" spans="2:16" x14ac:dyDescent="0.25">
      <c r="B16" s="4" t="s">
        <v>6</v>
      </c>
      <c r="C16" s="22">
        <v>6594263.4299999997</v>
      </c>
      <c r="D16" s="22">
        <v>6505498.5700000003</v>
      </c>
      <c r="E16" s="22">
        <v>6493149.2599999998</v>
      </c>
      <c r="F16" s="22">
        <v>6466416.7999999998</v>
      </c>
      <c r="G16" s="22"/>
      <c r="H16" s="22"/>
      <c r="I16" s="22"/>
      <c r="J16" s="22"/>
      <c r="K16" s="22"/>
      <c r="L16" s="22"/>
      <c r="M16" s="22"/>
      <c r="N16" s="22"/>
      <c r="O16" s="43">
        <f t="shared" si="2"/>
        <v>26059328.059999999</v>
      </c>
      <c r="P16" s="5"/>
    </row>
    <row r="17" spans="2:16" x14ac:dyDescent="0.25">
      <c r="B17" s="2" t="s">
        <v>7</v>
      </c>
      <c r="C17" s="42">
        <f t="shared" ref="C17:N17" si="3">SUM(C18:C26)</f>
        <v>2748794.61</v>
      </c>
      <c r="D17" s="42">
        <f t="shared" si="3"/>
        <v>1666687.72</v>
      </c>
      <c r="E17" s="42">
        <f t="shared" si="3"/>
        <v>4516978.97</v>
      </c>
      <c r="F17" s="42">
        <f>SUM(F18:F26)</f>
        <v>4386618.07</v>
      </c>
      <c r="G17" s="42">
        <f>SUM(G18:G26)</f>
        <v>0</v>
      </c>
      <c r="H17" s="42">
        <f t="shared" si="3"/>
        <v>0</v>
      </c>
      <c r="I17" s="42">
        <f t="shared" si="3"/>
        <v>0</v>
      </c>
      <c r="J17" s="42">
        <f t="shared" si="3"/>
        <v>0</v>
      </c>
      <c r="K17" s="42">
        <f>SUM(K18:K26)</f>
        <v>0</v>
      </c>
      <c r="L17" s="42">
        <f t="shared" si="3"/>
        <v>0</v>
      </c>
      <c r="M17" s="42">
        <f>SUM(M18:M26)</f>
        <v>0</v>
      </c>
      <c r="N17" s="42">
        <f t="shared" si="3"/>
        <v>0</v>
      </c>
      <c r="O17" s="45">
        <f>SUM(C17:N17)</f>
        <v>13319079.370000001</v>
      </c>
      <c r="P17" s="5"/>
    </row>
    <row r="18" spans="2:16" x14ac:dyDescent="0.25">
      <c r="B18" s="4" t="s">
        <v>8</v>
      </c>
      <c r="C18" s="22">
        <v>614972.06999999995</v>
      </c>
      <c r="D18" s="22">
        <v>1077080.52</v>
      </c>
      <c r="E18" s="22">
        <v>919788.39</v>
      </c>
      <c r="F18" s="22">
        <v>417024.58</v>
      </c>
      <c r="G18" s="22"/>
      <c r="H18" s="22"/>
      <c r="I18" s="22"/>
      <c r="J18" s="22"/>
      <c r="K18" s="22"/>
      <c r="L18" s="22"/>
      <c r="M18" s="22"/>
      <c r="N18" s="22"/>
      <c r="O18" s="43">
        <f>SUM(C18:N18)</f>
        <v>3028865.56</v>
      </c>
      <c r="P18" s="5"/>
    </row>
    <row r="19" spans="2:16" x14ac:dyDescent="0.25">
      <c r="B19" s="4" t="s">
        <v>9</v>
      </c>
      <c r="C19" s="22">
        <v>0</v>
      </c>
      <c r="D19" s="22">
        <v>0</v>
      </c>
      <c r="E19" s="22">
        <v>69000</v>
      </c>
      <c r="F19" s="22">
        <v>1225280</v>
      </c>
      <c r="G19" s="22"/>
      <c r="H19" s="22"/>
      <c r="I19" s="22"/>
      <c r="J19" s="22"/>
      <c r="K19" s="22"/>
      <c r="L19" s="22"/>
      <c r="M19" s="22"/>
      <c r="N19" s="22"/>
      <c r="O19" s="43">
        <f t="shared" ref="O19:O26" si="4">SUM(C19:N19)</f>
        <v>1294280</v>
      </c>
      <c r="P19" s="5"/>
    </row>
    <row r="20" spans="2:16" x14ac:dyDescent="0.25">
      <c r="B20" s="4" t="s">
        <v>10</v>
      </c>
      <c r="C20" s="22">
        <v>0</v>
      </c>
      <c r="D20" s="22">
        <v>0</v>
      </c>
      <c r="E20" s="22">
        <v>0</v>
      </c>
      <c r="F20" s="22">
        <v>0</v>
      </c>
      <c r="G20" s="22"/>
      <c r="H20" s="22"/>
      <c r="I20" s="22"/>
      <c r="J20" s="22"/>
      <c r="K20" s="22"/>
      <c r="L20" s="22"/>
      <c r="M20" s="22"/>
      <c r="N20" s="22"/>
      <c r="O20" s="43">
        <f t="shared" si="4"/>
        <v>0</v>
      </c>
      <c r="P20" s="5"/>
    </row>
    <row r="21" spans="2:16" x14ac:dyDescent="0.25">
      <c r="B21" s="4" t="s">
        <v>11</v>
      </c>
      <c r="C21" s="22">
        <v>0</v>
      </c>
      <c r="D21" s="22">
        <v>127000</v>
      </c>
      <c r="E21" s="22">
        <v>512716.15</v>
      </c>
      <c r="F21" s="22">
        <v>32568</v>
      </c>
      <c r="G21" s="22"/>
      <c r="H21" s="22"/>
      <c r="I21" s="22"/>
      <c r="J21" s="22"/>
      <c r="K21" s="22"/>
      <c r="L21" s="22"/>
      <c r="M21" s="22"/>
      <c r="N21" s="22"/>
      <c r="O21" s="43">
        <f t="shared" si="4"/>
        <v>672284.15</v>
      </c>
      <c r="P21" s="5"/>
    </row>
    <row r="22" spans="2:16" x14ac:dyDescent="0.25">
      <c r="B22" s="4" t="s">
        <v>12</v>
      </c>
      <c r="C22" s="22">
        <v>48999.14</v>
      </c>
      <c r="D22" s="22">
        <v>0</v>
      </c>
      <c r="E22" s="22">
        <v>0</v>
      </c>
      <c r="F22" s="22">
        <v>455480</v>
      </c>
      <c r="G22" s="22"/>
      <c r="H22" s="22"/>
      <c r="I22" s="22"/>
      <c r="J22" s="22"/>
      <c r="K22" s="22"/>
      <c r="L22" s="22"/>
      <c r="M22" s="22"/>
      <c r="N22" s="22"/>
      <c r="O22" s="43">
        <f t="shared" si="4"/>
        <v>504479.14</v>
      </c>
      <c r="P22" s="5"/>
    </row>
    <row r="23" spans="2:16" x14ac:dyDescent="0.25">
      <c r="B23" s="4" t="s">
        <v>13</v>
      </c>
      <c r="C23" s="22">
        <v>0</v>
      </c>
      <c r="D23" s="22">
        <v>0</v>
      </c>
      <c r="E23" s="22">
        <v>1313814.76</v>
      </c>
      <c r="F23" s="22">
        <v>0</v>
      </c>
      <c r="G23" s="22"/>
      <c r="H23" s="22"/>
      <c r="I23" s="22"/>
      <c r="J23" s="22"/>
      <c r="K23" s="22"/>
      <c r="L23" s="22"/>
      <c r="M23" s="22"/>
      <c r="N23" s="22"/>
      <c r="O23" s="43">
        <f t="shared" si="4"/>
        <v>1313814.76</v>
      </c>
      <c r="P23" s="5"/>
    </row>
    <row r="24" spans="2:16" x14ac:dyDescent="0.25">
      <c r="B24" s="4" t="s">
        <v>14</v>
      </c>
      <c r="C24" s="22">
        <v>1175693</v>
      </c>
      <c r="D24" s="22">
        <v>356879.2</v>
      </c>
      <c r="E24" s="22">
        <v>1348003.68</v>
      </c>
      <c r="F24" s="22">
        <v>1732364.49</v>
      </c>
      <c r="G24" s="22"/>
      <c r="H24" s="22"/>
      <c r="I24" s="22"/>
      <c r="J24" s="22"/>
      <c r="K24" s="22"/>
      <c r="L24" s="22"/>
      <c r="M24" s="22"/>
      <c r="N24" s="22"/>
      <c r="O24" s="43">
        <f t="shared" si="4"/>
        <v>4612940.37</v>
      </c>
      <c r="P24" s="5"/>
    </row>
    <row r="25" spans="2:16" x14ac:dyDescent="0.25">
      <c r="B25" s="4" t="s">
        <v>15</v>
      </c>
      <c r="C25" s="22">
        <v>189130.4</v>
      </c>
      <c r="D25" s="22">
        <v>105728</v>
      </c>
      <c r="E25" s="22">
        <v>70800</v>
      </c>
      <c r="F25" s="22">
        <v>523901</v>
      </c>
      <c r="G25" s="22"/>
      <c r="H25" s="22"/>
      <c r="I25" s="22"/>
      <c r="J25" s="22"/>
      <c r="K25" s="22"/>
      <c r="L25" s="22"/>
      <c r="M25" s="22"/>
      <c r="N25" s="22"/>
      <c r="O25" s="43">
        <f t="shared" si="4"/>
        <v>889559.4</v>
      </c>
      <c r="P25" s="5"/>
    </row>
    <row r="26" spans="2:16" x14ac:dyDescent="0.25">
      <c r="B26" s="4" t="s">
        <v>16</v>
      </c>
      <c r="C26" s="22">
        <v>720000</v>
      </c>
      <c r="D26" s="22">
        <v>0</v>
      </c>
      <c r="E26" s="22">
        <v>282855.99</v>
      </c>
      <c r="F26" s="22">
        <v>0</v>
      </c>
      <c r="G26" s="22"/>
      <c r="H26" s="22"/>
      <c r="I26" s="22"/>
      <c r="J26" s="22"/>
      <c r="K26" s="22"/>
      <c r="L26" s="22"/>
      <c r="M26" s="22"/>
      <c r="N26" s="22"/>
      <c r="O26" s="43">
        <f t="shared" si="4"/>
        <v>1002855.99</v>
      </c>
      <c r="P26" s="5"/>
    </row>
    <row r="27" spans="2:16" x14ac:dyDescent="0.25">
      <c r="B27" s="2" t="s">
        <v>17</v>
      </c>
      <c r="C27" s="42">
        <f>SUM(C28:C36)</f>
        <v>5564344.9699999997</v>
      </c>
      <c r="D27" s="42">
        <f t="shared" ref="D27:N27" si="5">SUM(D28:D36)</f>
        <v>20681950.859999999</v>
      </c>
      <c r="E27" s="42">
        <f t="shared" si="5"/>
        <v>22754919.559999999</v>
      </c>
      <c r="F27" s="42">
        <f>SUM(F28:F36)</f>
        <v>25692148.560000002</v>
      </c>
      <c r="G27" s="42">
        <f>SUM(G28:G36)</f>
        <v>0</v>
      </c>
      <c r="H27" s="42">
        <f t="shared" si="5"/>
        <v>0</v>
      </c>
      <c r="I27" s="42">
        <f t="shared" si="5"/>
        <v>0</v>
      </c>
      <c r="J27" s="42">
        <f t="shared" si="5"/>
        <v>0</v>
      </c>
      <c r="K27" s="42">
        <f t="shared" si="5"/>
        <v>0</v>
      </c>
      <c r="L27" s="42">
        <f t="shared" si="5"/>
        <v>0</v>
      </c>
      <c r="M27" s="26">
        <f>SUM(M28:M36)</f>
        <v>0</v>
      </c>
      <c r="N27" s="42">
        <f t="shared" si="5"/>
        <v>0</v>
      </c>
      <c r="O27" s="45">
        <f>SUM(C27:N27)</f>
        <v>74693363.950000003</v>
      </c>
      <c r="P27" s="5"/>
    </row>
    <row r="28" spans="2:16" x14ac:dyDescent="0.25">
      <c r="B28" s="4" t="s">
        <v>18</v>
      </c>
      <c r="C28" s="22">
        <v>1314202.05</v>
      </c>
      <c r="D28" s="22">
        <v>2368290.46</v>
      </c>
      <c r="E28" s="22">
        <v>1273149.79</v>
      </c>
      <c r="F28" s="22">
        <v>1827962.09</v>
      </c>
      <c r="G28" s="22"/>
      <c r="H28" s="22"/>
      <c r="I28" s="22"/>
      <c r="J28" s="22"/>
      <c r="K28" s="22"/>
      <c r="L28" s="22"/>
      <c r="M28" s="22"/>
      <c r="N28" s="22"/>
      <c r="O28" s="43">
        <f>SUM(C28:N28)</f>
        <v>6783604.3899999997</v>
      </c>
      <c r="P28" s="5"/>
    </row>
    <row r="29" spans="2:16" x14ac:dyDescent="0.25">
      <c r="B29" s="4" t="s">
        <v>19</v>
      </c>
      <c r="C29" s="22">
        <v>0</v>
      </c>
      <c r="D29" s="22">
        <v>541738</v>
      </c>
      <c r="E29" s="22">
        <v>90000</v>
      </c>
      <c r="F29" s="22">
        <v>1064796.6000000001</v>
      </c>
      <c r="G29" s="22"/>
      <c r="H29" s="22"/>
      <c r="I29" s="22"/>
      <c r="J29" s="22"/>
      <c r="K29" s="22"/>
      <c r="L29" s="22"/>
      <c r="M29" s="22"/>
      <c r="N29" s="22"/>
      <c r="O29" s="43">
        <f t="shared" ref="O29:O35" si="6">SUM(C29:N29)</f>
        <v>1696534.6</v>
      </c>
      <c r="P29" s="5"/>
    </row>
    <row r="30" spans="2:16" x14ac:dyDescent="0.25">
      <c r="B30" s="4" t="s">
        <v>20</v>
      </c>
      <c r="C30" s="22">
        <v>501205</v>
      </c>
      <c r="D30" s="22">
        <v>568406</v>
      </c>
      <c r="E30" s="22">
        <v>0</v>
      </c>
      <c r="F30" s="22">
        <v>723840.32</v>
      </c>
      <c r="G30" s="22"/>
      <c r="H30" s="22"/>
      <c r="I30" s="22"/>
      <c r="J30" s="22"/>
      <c r="K30" s="22"/>
      <c r="L30" s="22"/>
      <c r="M30" s="22"/>
      <c r="N30" s="22"/>
      <c r="O30" s="43">
        <f t="shared" si="6"/>
        <v>1793451.3199999998</v>
      </c>
      <c r="P30" s="5"/>
    </row>
    <row r="31" spans="2:16" x14ac:dyDescent="0.25">
      <c r="B31" s="4" t="s">
        <v>21</v>
      </c>
      <c r="C31" s="22">
        <v>2080818.56</v>
      </c>
      <c r="D31" s="22">
        <v>5670227.4400000004</v>
      </c>
      <c r="E31" s="22">
        <v>6403795.1299999999</v>
      </c>
      <c r="F31" s="22">
        <v>8086698.2000000002</v>
      </c>
      <c r="G31" s="22"/>
      <c r="H31" s="22"/>
      <c r="I31" s="22"/>
      <c r="J31" s="22"/>
      <c r="K31" s="22"/>
      <c r="L31" s="22"/>
      <c r="M31" s="22"/>
      <c r="N31" s="22"/>
      <c r="O31" s="43">
        <f t="shared" si="6"/>
        <v>22241539.329999998</v>
      </c>
      <c r="P31" s="5"/>
    </row>
    <row r="32" spans="2:16" x14ac:dyDescent="0.25">
      <c r="B32" s="4" t="s">
        <v>22</v>
      </c>
      <c r="C32" s="22">
        <v>95285</v>
      </c>
      <c r="D32" s="22">
        <v>38114</v>
      </c>
      <c r="E32" s="22">
        <v>38615.5</v>
      </c>
      <c r="F32" s="22">
        <v>0</v>
      </c>
      <c r="G32" s="22"/>
      <c r="H32" s="22"/>
      <c r="I32" s="22"/>
      <c r="J32" s="22"/>
      <c r="K32" s="22"/>
      <c r="L32" s="22"/>
      <c r="M32" s="22"/>
      <c r="N32" s="22"/>
      <c r="O32" s="43">
        <f t="shared" si="6"/>
        <v>172014.5</v>
      </c>
      <c r="P32" s="5"/>
    </row>
    <row r="33" spans="2:16" x14ac:dyDescent="0.25">
      <c r="B33" s="4" t="s">
        <v>23</v>
      </c>
      <c r="C33" s="22">
        <v>0</v>
      </c>
      <c r="D33" s="22">
        <v>39491</v>
      </c>
      <c r="E33" s="22">
        <v>7080</v>
      </c>
      <c r="F33" s="22">
        <v>150874.79999999999</v>
      </c>
      <c r="G33" s="22"/>
      <c r="H33" s="22"/>
      <c r="I33" s="22"/>
      <c r="J33" s="22"/>
      <c r="K33" s="22"/>
      <c r="L33" s="22"/>
      <c r="M33" s="22"/>
      <c r="N33" s="22"/>
      <c r="O33" s="43">
        <f t="shared" si="6"/>
        <v>197445.8</v>
      </c>
      <c r="P33" s="5"/>
    </row>
    <row r="34" spans="2:16" x14ac:dyDescent="0.25">
      <c r="B34" s="4" t="s">
        <v>24</v>
      </c>
      <c r="C34" s="22">
        <v>341320.43</v>
      </c>
      <c r="D34" s="22">
        <v>4207961.91</v>
      </c>
      <c r="E34" s="22">
        <v>7671750.5999999996</v>
      </c>
      <c r="F34" s="22">
        <v>4849974.33</v>
      </c>
      <c r="G34" s="22"/>
      <c r="H34" s="22"/>
      <c r="I34" s="22"/>
      <c r="J34" s="22"/>
      <c r="K34" s="22"/>
      <c r="L34" s="22"/>
      <c r="M34" s="22"/>
      <c r="N34" s="22"/>
      <c r="O34" s="43">
        <f t="shared" si="6"/>
        <v>17071007.27</v>
      </c>
      <c r="P34" s="5"/>
    </row>
    <row r="35" spans="2:16" x14ac:dyDescent="0.25">
      <c r="B35" s="4" t="s">
        <v>25</v>
      </c>
      <c r="C35" s="22">
        <v>0</v>
      </c>
      <c r="D35" s="22">
        <v>0</v>
      </c>
      <c r="E35" s="22">
        <v>0</v>
      </c>
      <c r="F35" s="22">
        <v>0</v>
      </c>
      <c r="G35" s="22"/>
      <c r="H35" s="22"/>
      <c r="I35" s="22"/>
      <c r="J35" s="22"/>
      <c r="K35" s="22"/>
      <c r="L35" s="22"/>
      <c r="M35" s="22"/>
      <c r="N35" s="22"/>
      <c r="O35" s="43">
        <f t="shared" si="6"/>
        <v>0</v>
      </c>
      <c r="P35" s="5"/>
    </row>
    <row r="36" spans="2:16" x14ac:dyDescent="0.25">
      <c r="B36" s="4" t="s">
        <v>26</v>
      </c>
      <c r="C36" s="22">
        <v>1231513.93</v>
      </c>
      <c r="D36" s="22">
        <v>7247722.0499999998</v>
      </c>
      <c r="E36" s="22">
        <v>7270528.54</v>
      </c>
      <c r="F36" s="22">
        <v>8988002.2200000007</v>
      </c>
      <c r="G36" s="22"/>
      <c r="H36" s="22"/>
      <c r="I36" s="22"/>
      <c r="J36" s="22"/>
      <c r="K36" s="22"/>
      <c r="L36" s="22"/>
      <c r="M36" s="22"/>
      <c r="N36" s="22"/>
      <c r="O36" s="43">
        <f>SUM(C36:N36)</f>
        <v>24737766.740000002</v>
      </c>
      <c r="P36" s="5"/>
    </row>
    <row r="37" spans="2:16" s="41" customFormat="1" hidden="1" x14ac:dyDescent="0.25">
      <c r="B37" s="2" t="s">
        <v>27</v>
      </c>
      <c r="C37" s="42">
        <f>SUM(C38:C45)</f>
        <v>0</v>
      </c>
      <c r="D37" s="42">
        <f t="shared" ref="D37:N37" si="7">SUM(D38:D45)</f>
        <v>0</v>
      </c>
      <c r="E37" s="42">
        <f t="shared" si="7"/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ref="O37:O52" si="8">SUM(C37:N37)</f>
        <v>0</v>
      </c>
      <c r="P37" s="3"/>
    </row>
    <row r="38" spans="2:16" hidden="1" x14ac:dyDescent="0.25">
      <c r="B38" s="4" t="s">
        <v>28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43">
        <f t="shared" si="8"/>
        <v>0</v>
      </c>
      <c r="P38" s="5"/>
    </row>
    <row r="39" spans="2:16" hidden="1" x14ac:dyDescent="0.25">
      <c r="B39" s="4" t="s">
        <v>29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43">
        <f t="shared" si="8"/>
        <v>0</v>
      </c>
      <c r="P39" s="5"/>
    </row>
    <row r="40" spans="2:16" hidden="1" x14ac:dyDescent="0.25">
      <c r="B40" s="4" t="s">
        <v>30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43">
        <f t="shared" si="8"/>
        <v>0</v>
      </c>
      <c r="P40" s="5"/>
    </row>
    <row r="41" spans="2:16" hidden="1" x14ac:dyDescent="0.25">
      <c r="B41" s="4" t="s">
        <v>31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43">
        <f t="shared" si="8"/>
        <v>0</v>
      </c>
      <c r="P41" s="5"/>
    </row>
    <row r="42" spans="2:16" hidden="1" x14ac:dyDescent="0.25">
      <c r="B42" s="4" t="s">
        <v>32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43">
        <f t="shared" si="8"/>
        <v>0</v>
      </c>
      <c r="P42" s="5"/>
    </row>
    <row r="43" spans="2:16" hidden="1" x14ac:dyDescent="0.25">
      <c r="B43" s="4" t="s">
        <v>33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43">
        <f t="shared" si="8"/>
        <v>0</v>
      </c>
      <c r="P43" s="5"/>
    </row>
    <row r="44" spans="2:16" hidden="1" x14ac:dyDescent="0.25">
      <c r="B44" s="4" t="s">
        <v>34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43">
        <f t="shared" si="8"/>
        <v>0</v>
      </c>
      <c r="P44" s="5"/>
    </row>
    <row r="45" spans="2:16" hidden="1" x14ac:dyDescent="0.25">
      <c r="B45" s="4" t="s">
        <v>35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43">
        <f t="shared" si="8"/>
        <v>0</v>
      </c>
      <c r="P45" s="5"/>
    </row>
    <row r="46" spans="2:16" hidden="1" x14ac:dyDescent="0.25">
      <c r="B46" s="2" t="s">
        <v>36</v>
      </c>
      <c r="C46" s="42">
        <f>SUM(C47:C52)</f>
        <v>0</v>
      </c>
      <c r="D46" s="42">
        <f t="shared" ref="D46:N46" si="9">SUM(D47:D52)</f>
        <v>0</v>
      </c>
      <c r="E46" s="42">
        <f t="shared" si="9"/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3">
        <f t="shared" si="8"/>
        <v>0</v>
      </c>
      <c r="P46" s="5"/>
    </row>
    <row r="47" spans="2:16" hidden="1" x14ac:dyDescent="0.25">
      <c r="B47" s="4" t="s">
        <v>37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43">
        <f t="shared" si="8"/>
        <v>0</v>
      </c>
    </row>
    <row r="48" spans="2:16" hidden="1" x14ac:dyDescent="0.25">
      <c r="B48" s="4" t="s">
        <v>38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43">
        <f t="shared" si="8"/>
        <v>0</v>
      </c>
    </row>
    <row r="49" spans="2:15" hidden="1" x14ac:dyDescent="0.25">
      <c r="B49" s="4" t="s">
        <v>39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3">
        <f t="shared" si="8"/>
        <v>0</v>
      </c>
    </row>
    <row r="50" spans="2:15" hidden="1" x14ac:dyDescent="0.25">
      <c r="B50" s="4" t="s">
        <v>40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43">
        <f t="shared" si="8"/>
        <v>0</v>
      </c>
    </row>
    <row r="51" spans="2:15" hidden="1" x14ac:dyDescent="0.25">
      <c r="B51" s="4" t="s">
        <v>41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43">
        <f t="shared" si="8"/>
        <v>0</v>
      </c>
    </row>
    <row r="52" spans="2:15" hidden="1" x14ac:dyDescent="0.25">
      <c r="B52" s="4" t="s">
        <v>42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43">
        <f t="shared" si="8"/>
        <v>0</v>
      </c>
    </row>
    <row r="53" spans="2:15" x14ac:dyDescent="0.25">
      <c r="B53" s="2" t="s">
        <v>43</v>
      </c>
      <c r="C53" s="42">
        <f>SUM(C54:C62)</f>
        <v>1068865.24</v>
      </c>
      <c r="D53" s="42">
        <f>SUM(D54:D62)</f>
        <v>2295460.2000000002</v>
      </c>
      <c r="E53" s="42">
        <f t="shared" ref="E53:N53" si="10">SUM(E54:E62)</f>
        <v>1458318.81</v>
      </c>
      <c r="F53" s="42">
        <f>SUM(F54:F62)</f>
        <v>966709.1</v>
      </c>
      <c r="G53" s="42">
        <f>SUM(G54:G62)</f>
        <v>0</v>
      </c>
      <c r="H53" s="42">
        <f>SUM(H54:H62)</f>
        <v>0</v>
      </c>
      <c r="I53" s="42">
        <f t="shared" si="10"/>
        <v>0</v>
      </c>
      <c r="J53" s="42">
        <f t="shared" si="10"/>
        <v>0</v>
      </c>
      <c r="K53" s="42">
        <f t="shared" si="10"/>
        <v>0</v>
      </c>
      <c r="L53" s="42">
        <f t="shared" si="10"/>
        <v>0</v>
      </c>
      <c r="M53" s="42">
        <f>SUM(M54:M62)</f>
        <v>0</v>
      </c>
      <c r="N53" s="42">
        <f t="shared" si="10"/>
        <v>0</v>
      </c>
      <c r="O53" s="45">
        <f>SUM(C53:N53)</f>
        <v>5789353.3499999996</v>
      </c>
    </row>
    <row r="54" spans="2:15" x14ac:dyDescent="0.25">
      <c r="B54" s="4" t="s">
        <v>44</v>
      </c>
      <c r="C54" s="22">
        <v>153754</v>
      </c>
      <c r="D54" s="22">
        <v>36807.08</v>
      </c>
      <c r="E54" s="22">
        <v>589115</v>
      </c>
      <c r="F54" s="22">
        <v>0</v>
      </c>
      <c r="G54" s="22"/>
      <c r="H54" s="22"/>
      <c r="I54" s="22"/>
      <c r="J54" s="22"/>
      <c r="K54" s="22"/>
      <c r="L54" s="22"/>
      <c r="M54" s="22"/>
      <c r="N54" s="22"/>
      <c r="O54" s="43">
        <f t="shared" ref="O54:O60" si="11">SUM(C54:N54)</f>
        <v>779676.08000000007</v>
      </c>
    </row>
    <row r="55" spans="2:15" x14ac:dyDescent="0.25">
      <c r="B55" s="4" t="s">
        <v>45</v>
      </c>
      <c r="C55" s="22">
        <v>0</v>
      </c>
      <c r="D55" s="22">
        <v>101314.8</v>
      </c>
      <c r="E55" s="22">
        <v>0</v>
      </c>
      <c r="F55" s="22">
        <v>0</v>
      </c>
      <c r="G55" s="22"/>
      <c r="H55" s="22"/>
      <c r="I55" s="22"/>
      <c r="J55" s="22"/>
      <c r="K55" s="22"/>
      <c r="L55" s="22"/>
      <c r="M55" s="22"/>
      <c r="N55" s="22"/>
      <c r="O55" s="43">
        <f t="shared" si="11"/>
        <v>101314.8</v>
      </c>
    </row>
    <row r="56" spans="2:15" x14ac:dyDescent="0.25">
      <c r="B56" s="4" t="s">
        <v>46</v>
      </c>
      <c r="C56" s="22">
        <v>915111.24</v>
      </c>
      <c r="D56" s="22">
        <v>2086103.12</v>
      </c>
      <c r="E56" s="22">
        <v>869203.81</v>
      </c>
      <c r="F56" s="22">
        <v>856025.1</v>
      </c>
      <c r="G56" s="22"/>
      <c r="H56" s="22"/>
      <c r="I56" s="22"/>
      <c r="J56" s="22"/>
      <c r="K56" s="22"/>
      <c r="L56" s="22"/>
      <c r="M56" s="22"/>
      <c r="N56" s="22"/>
      <c r="O56" s="43">
        <f t="shared" si="11"/>
        <v>4726443.2700000005</v>
      </c>
    </row>
    <row r="57" spans="2:15" x14ac:dyDescent="0.25">
      <c r="B57" s="4" t="s">
        <v>47</v>
      </c>
      <c r="C57" s="22">
        <v>0</v>
      </c>
      <c r="D57" s="22">
        <v>0</v>
      </c>
      <c r="E57" s="22">
        <v>0</v>
      </c>
      <c r="F57" s="22">
        <v>0</v>
      </c>
      <c r="G57" s="22"/>
      <c r="H57" s="22"/>
      <c r="I57" s="22"/>
      <c r="J57" s="22"/>
      <c r="K57" s="43"/>
      <c r="L57" s="22"/>
      <c r="M57" s="22"/>
      <c r="N57" s="22"/>
      <c r="O57" s="43">
        <f t="shared" si="11"/>
        <v>0</v>
      </c>
    </row>
    <row r="58" spans="2:15" x14ac:dyDescent="0.25">
      <c r="B58" s="4" t="s">
        <v>48</v>
      </c>
      <c r="C58" s="22">
        <v>0</v>
      </c>
      <c r="D58" s="22">
        <v>71235.199999999997</v>
      </c>
      <c r="E58" s="22">
        <v>0</v>
      </c>
      <c r="F58" s="22">
        <v>110684</v>
      </c>
      <c r="G58" s="22"/>
      <c r="H58" s="22"/>
      <c r="I58" s="22"/>
      <c r="J58" s="22"/>
      <c r="K58" s="22"/>
      <c r="L58" s="22"/>
      <c r="M58" s="22"/>
      <c r="N58" s="22"/>
      <c r="O58" s="43">
        <f t="shared" si="11"/>
        <v>181919.2</v>
      </c>
    </row>
    <row r="59" spans="2:15" x14ac:dyDescent="0.25">
      <c r="B59" s="4" t="s">
        <v>49</v>
      </c>
      <c r="C59" s="22">
        <v>0</v>
      </c>
      <c r="D59" s="22">
        <v>0</v>
      </c>
      <c r="E59" s="22">
        <v>0</v>
      </c>
      <c r="F59" s="22">
        <v>0</v>
      </c>
      <c r="G59" s="22"/>
      <c r="H59" s="22"/>
      <c r="I59" s="22"/>
      <c r="J59" s="22"/>
      <c r="K59" s="22"/>
      <c r="L59" s="22"/>
      <c r="M59" s="22"/>
      <c r="N59" s="22"/>
      <c r="O59" s="43">
        <f t="shared" si="11"/>
        <v>0</v>
      </c>
    </row>
    <row r="60" spans="2:15" x14ac:dyDescent="0.25">
      <c r="B60" s="4" t="s">
        <v>50</v>
      </c>
      <c r="C60" s="22">
        <v>0</v>
      </c>
      <c r="D60" s="22">
        <v>0</v>
      </c>
      <c r="E60" s="22">
        <v>0</v>
      </c>
      <c r="F60" s="22">
        <v>0</v>
      </c>
      <c r="G60" s="22"/>
      <c r="H60" s="22"/>
      <c r="I60" s="22"/>
      <c r="J60" s="22"/>
      <c r="K60" s="22"/>
      <c r="L60" s="22"/>
      <c r="M60" s="22"/>
      <c r="N60" s="22"/>
      <c r="O60" s="43">
        <f t="shared" si="11"/>
        <v>0</v>
      </c>
    </row>
    <row r="61" spans="2:15" x14ac:dyDescent="0.25">
      <c r="B61" s="4" t="s">
        <v>51</v>
      </c>
      <c r="C61" s="22">
        <v>0</v>
      </c>
      <c r="D61" s="22">
        <v>0</v>
      </c>
      <c r="E61" s="22">
        <v>0</v>
      </c>
      <c r="F61" s="22">
        <v>0</v>
      </c>
      <c r="G61" s="22"/>
      <c r="H61" s="22"/>
      <c r="I61" s="22"/>
      <c r="J61" s="22"/>
      <c r="K61" s="22"/>
      <c r="L61" s="22"/>
      <c r="M61" s="22"/>
      <c r="N61" s="22"/>
      <c r="O61" s="43">
        <f>SUM(C61:N61)</f>
        <v>0</v>
      </c>
    </row>
    <row r="62" spans="2:15" x14ac:dyDescent="0.25">
      <c r="B62" s="4" t="s">
        <v>52</v>
      </c>
      <c r="C62" s="22">
        <v>0</v>
      </c>
      <c r="D62" s="22">
        <v>0</v>
      </c>
      <c r="E62" s="22">
        <v>0</v>
      </c>
      <c r="F62" s="22">
        <v>0</v>
      </c>
      <c r="G62" s="22"/>
      <c r="H62" s="22"/>
      <c r="I62" s="22"/>
      <c r="J62" s="22"/>
      <c r="K62" s="22"/>
      <c r="L62" s="22"/>
      <c r="M62" s="22"/>
      <c r="N62" s="22"/>
      <c r="O62" s="43">
        <f>SUM(C62:N62)</f>
        <v>0</v>
      </c>
    </row>
    <row r="63" spans="2:15" x14ac:dyDescent="0.25">
      <c r="B63" s="2" t="s">
        <v>53</v>
      </c>
      <c r="C63" s="22"/>
      <c r="D63" s="22"/>
      <c r="E63" s="22"/>
      <c r="F63" s="22"/>
      <c r="G63" s="22"/>
      <c r="H63" s="22"/>
      <c r="I63" s="22"/>
      <c r="J63" s="43"/>
      <c r="K63" s="43"/>
      <c r="L63" s="43"/>
      <c r="M63" s="43"/>
      <c r="N63" s="43"/>
      <c r="O63" s="43"/>
    </row>
    <row r="64" spans="2:15" x14ac:dyDescent="0.25">
      <c r="B64" s="4" t="s">
        <v>54</v>
      </c>
      <c r="C64" s="22"/>
      <c r="D64" s="22"/>
      <c r="E64" s="22"/>
      <c r="F64" s="22"/>
      <c r="G64" s="22"/>
      <c r="H64" s="22"/>
      <c r="I64" s="22"/>
      <c r="J64" s="43"/>
      <c r="K64" s="43"/>
      <c r="L64" s="43"/>
      <c r="M64" s="43"/>
      <c r="N64" s="43"/>
      <c r="O64" s="43"/>
    </row>
    <row r="65" spans="2:15" x14ac:dyDescent="0.25">
      <c r="B65" s="4" t="s">
        <v>55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spans="2:15" x14ac:dyDescent="0.25">
      <c r="B66" s="4" t="s">
        <v>56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2:15" x14ac:dyDescent="0.25">
      <c r="B67" s="4" t="s">
        <v>57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pans="2:15" x14ac:dyDescent="0.25">
      <c r="B68" s="2" t="s">
        <v>58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pans="2:15" x14ac:dyDescent="0.25">
      <c r="B69" s="4" t="s">
        <v>59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2:15" x14ac:dyDescent="0.25">
      <c r="B70" s="4" t="s">
        <v>60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2:15" x14ac:dyDescent="0.25">
      <c r="B71" s="2" t="s">
        <v>61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2:15" x14ac:dyDescent="0.25">
      <c r="B72" s="4" t="s">
        <v>62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</row>
    <row r="73" spans="2:15" x14ac:dyDescent="0.25">
      <c r="B73" s="4" t="s">
        <v>63</v>
      </c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</row>
    <row r="74" spans="2:15" x14ac:dyDescent="0.25">
      <c r="B74" s="4" t="s">
        <v>64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</row>
    <row r="75" spans="2:15" x14ac:dyDescent="0.25">
      <c r="B75" s="1" t="s">
        <v>67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</row>
    <row r="76" spans="2:15" x14ac:dyDescent="0.25">
      <c r="B76" s="2" t="s">
        <v>68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</row>
    <row r="77" spans="2:15" x14ac:dyDescent="0.25">
      <c r="B77" s="4" t="s">
        <v>69</v>
      </c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</row>
    <row r="78" spans="2:15" x14ac:dyDescent="0.25">
      <c r="B78" s="4" t="s">
        <v>70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pans="2:15" x14ac:dyDescent="0.25">
      <c r="B79" s="2" t="s">
        <v>71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  <row r="80" spans="2:15" x14ac:dyDescent="0.25">
      <c r="B80" s="4" t="s">
        <v>72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2:15" x14ac:dyDescent="0.25">
      <c r="B81" s="4" t="s">
        <v>73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</row>
    <row r="82" spans="2:15" x14ac:dyDescent="0.25">
      <c r="B82" s="2" t="s">
        <v>74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</row>
    <row r="83" spans="2:15" x14ac:dyDescent="0.25">
      <c r="B83" s="4" t="s">
        <v>75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</row>
    <row r="84" spans="2:15" x14ac:dyDescent="0.25">
      <c r="B84" s="8" t="s">
        <v>65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>
        <f>+O11+O17+O27+O53</f>
        <v>318779284.25</v>
      </c>
    </row>
    <row r="85" spans="2:15" x14ac:dyDescent="0.25"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9" spans="2:15" ht="16.5" thickBot="1" x14ac:dyDescent="0.3">
      <c r="G89" s="66"/>
      <c r="H89" s="66"/>
      <c r="I89" s="66"/>
      <c r="J89" s="66"/>
      <c r="K89" s="66"/>
      <c r="L89" s="66"/>
      <c r="M89" s="66"/>
      <c r="N89" s="66"/>
      <c r="O89" s="66"/>
    </row>
    <row r="90" spans="2:15" ht="15.75" x14ac:dyDescent="0.25">
      <c r="B90" s="54" t="s">
        <v>110</v>
      </c>
      <c r="C90" s="55"/>
      <c r="D90" s="56"/>
      <c r="E90" s="56"/>
      <c r="G90" s="67"/>
      <c r="H90" s="67"/>
      <c r="I90" s="67"/>
      <c r="J90" s="67"/>
      <c r="K90" s="67"/>
      <c r="L90" s="67"/>
      <c r="M90" s="67"/>
      <c r="N90" s="67"/>
      <c r="O90" s="67"/>
    </row>
    <row r="91" spans="2:15" x14ac:dyDescent="0.25">
      <c r="B91" s="57" t="s">
        <v>111</v>
      </c>
      <c r="C91" s="58"/>
      <c r="D91" s="59"/>
      <c r="E91" s="56"/>
    </row>
    <row r="92" spans="2:15" x14ac:dyDescent="0.25">
      <c r="B92" s="60" t="s">
        <v>112</v>
      </c>
      <c r="C92" s="61"/>
      <c r="D92" s="62"/>
      <c r="E92" s="56"/>
      <c r="F92" s="56"/>
    </row>
    <row r="93" spans="2:15" x14ac:dyDescent="0.25">
      <c r="B93" s="60" t="s">
        <v>113</v>
      </c>
      <c r="C93" s="63"/>
      <c r="D93" s="64"/>
      <c r="E93" s="56"/>
      <c r="F93" s="56"/>
    </row>
    <row r="94" spans="2:15" ht="15.75" thickBot="1" x14ac:dyDescent="0.3">
      <c r="B94" s="98" t="s">
        <v>95</v>
      </c>
      <c r="C94" s="99"/>
      <c r="D94" s="100"/>
      <c r="E94" s="56"/>
      <c r="F94" s="56"/>
    </row>
    <row r="95" spans="2:15" ht="30.75" customHeight="1" thickTop="1" x14ac:dyDescent="0.4">
      <c r="B95" s="92" t="s">
        <v>96</v>
      </c>
      <c r="C95" s="93"/>
      <c r="D95" s="94"/>
      <c r="E95" s="56"/>
      <c r="F95" s="56"/>
      <c r="G95" s="90" t="s">
        <v>108</v>
      </c>
      <c r="H95" s="90"/>
      <c r="I95" s="90"/>
      <c r="J95" s="90"/>
      <c r="K95" s="90"/>
    </row>
    <row r="96" spans="2:15" ht="51.75" customHeight="1" x14ac:dyDescent="0.25">
      <c r="B96" s="95" t="s">
        <v>97</v>
      </c>
      <c r="C96" s="96"/>
      <c r="D96" s="97"/>
      <c r="E96" s="56"/>
      <c r="F96" s="56"/>
      <c r="G96" s="91" t="s">
        <v>114</v>
      </c>
      <c r="H96" s="91"/>
      <c r="I96" s="91"/>
      <c r="J96" s="91"/>
      <c r="K96" s="91"/>
    </row>
    <row r="97" spans="5:7" x14ac:dyDescent="0.25">
      <c r="E97" s="56"/>
      <c r="F97" s="56"/>
      <c r="G97" s="56"/>
    </row>
  </sheetData>
  <mergeCells count="10">
    <mergeCell ref="G95:K95"/>
    <mergeCell ref="G96:K96"/>
    <mergeCell ref="B95:D95"/>
    <mergeCell ref="B96:D96"/>
    <mergeCell ref="B3:O3"/>
    <mergeCell ref="B94:D94"/>
    <mergeCell ref="B4:O4"/>
    <mergeCell ref="B5:O5"/>
    <mergeCell ref="B6:O6"/>
    <mergeCell ref="B7:O7"/>
  </mergeCells>
  <pageMargins left="0.2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2023-05-08T18:54:25Z</cp:lastPrinted>
  <dcterms:created xsi:type="dcterms:W3CDTF">2021-07-29T18:58:50Z</dcterms:created>
  <dcterms:modified xsi:type="dcterms:W3CDTF">2023-05-08T18:56:36Z</dcterms:modified>
</cp:coreProperties>
</file>