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20\v\OFICINA LIBRE ACCESO\- - -  2026\04 - Abril\Ramdon\"/>
    </mc:Choice>
  </mc:AlternateContent>
  <xr:revisionPtr revIDLastSave="0" documentId="13_ncr:1_{FFCD44EE-1D25-4548-BB81-1E45D76CFC77}" xr6:coauthVersionLast="47" xr6:coauthVersionMax="47" xr10:uidLastSave="{00000000-0000-0000-0000-000000000000}"/>
  <bookViews>
    <workbookView xWindow="-120" yWindow="-120" windowWidth="20730" windowHeight="11160" tabRatio="896" xr2:uid="{00000000-000D-0000-FFFF-FFFF00000000}"/>
  </bookViews>
  <sheets>
    <sheet name="Estado de Situación Mesual" sheetId="14" r:id="rId1"/>
    <sheet name="Estado de Rend. Fianac. Mensual" sheetId="15" r:id="rId2"/>
    <sheet name="Flujo de Efectivo Mensual" sheetId="16" r:id="rId3"/>
    <sheet name="Cambio de Patrimonio" sheetId="21" r:id="rId4"/>
    <sheet name="Estados de Comparacion de los I" sheetId="25" r:id="rId5"/>
    <sheet name="DESCARGO DE BN" sheetId="34" state="hidden" r:id="rId6"/>
    <sheet name="Activos que no son activos" sheetId="35" state="hidden" r:id="rId7"/>
  </sheets>
  <externalReferences>
    <externalReference r:id="rId8"/>
  </externalReferences>
  <definedNames>
    <definedName name="_xlnm.Print_Area" localSheetId="4">'Estados de Comparacion de los I'!$A$1:$G$46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4" l="1"/>
  <c r="B57" i="16" l="1"/>
  <c r="F28" i="25" l="1"/>
  <c r="E28" i="25"/>
  <c r="F27" i="25"/>
  <c r="E27" i="25"/>
  <c r="F26" i="25"/>
  <c r="E26" i="25"/>
  <c r="F25" i="25"/>
  <c r="F22" i="25"/>
  <c r="E22" i="25"/>
  <c r="F19" i="25"/>
  <c r="C18" i="25"/>
  <c r="F17" i="25"/>
  <c r="F16" i="25"/>
  <c r="E16" i="25"/>
  <c r="F15" i="25"/>
  <c r="E15" i="25"/>
  <c r="F11" i="25"/>
  <c r="E11" i="25"/>
  <c r="F10" i="25"/>
  <c r="E10" i="25"/>
  <c r="F9" i="25"/>
  <c r="E9" i="25"/>
  <c r="C8" i="25"/>
  <c r="D22" i="21"/>
  <c r="C22" i="21"/>
  <c r="G20" i="21"/>
  <c r="F16" i="21"/>
  <c r="G16" i="21" s="1"/>
  <c r="E16" i="21"/>
  <c r="E22" i="21" s="1"/>
  <c r="G14" i="21"/>
  <c r="G13" i="21"/>
  <c r="G10" i="21"/>
  <c r="C61" i="14"/>
  <c r="C56" i="14"/>
  <c r="C39" i="14"/>
  <c r="C29" i="25" l="1"/>
  <c r="E20" i="25"/>
  <c r="C47" i="14"/>
  <c r="F21" i="25"/>
  <c r="E21" i="25"/>
  <c r="E19" i="25"/>
  <c r="F23" i="25" l="1"/>
  <c r="E23" i="25"/>
  <c r="F12" i="25"/>
  <c r="E12" i="25"/>
  <c r="F20" i="25"/>
  <c r="C58" i="14"/>
  <c r="F13" i="25"/>
  <c r="E13" i="25"/>
  <c r="B43" i="16" l="1"/>
  <c r="B27" i="16" l="1"/>
  <c r="B61" i="16" s="1"/>
  <c r="C23" i="14" l="1"/>
  <c r="C35" i="14" s="1"/>
  <c r="B19" i="15"/>
  <c r="D18" i="25" l="1"/>
  <c r="F24" i="25"/>
  <c r="E24" i="25"/>
  <c r="E14" i="25"/>
  <c r="D8" i="25"/>
  <c r="F14" i="25"/>
  <c r="D29" i="25" l="1"/>
  <c r="E8" i="25"/>
  <c r="F8" i="25"/>
  <c r="F18" i="25"/>
  <c r="E18" i="25"/>
  <c r="F29" i="25" l="1"/>
  <c r="E29" i="25"/>
  <c r="B29" i="15" l="1"/>
  <c r="B35" i="15" s="1"/>
  <c r="C66" i="14" s="1"/>
  <c r="C67" i="14" s="1"/>
  <c r="G21" i="21" l="1"/>
  <c r="G22" i="21" s="1"/>
  <c r="F22" i="21"/>
</calcChain>
</file>

<file path=xl/sharedStrings.xml><?xml version="1.0" encoding="utf-8"?>
<sst xmlns="http://schemas.openxmlformats.org/spreadsheetml/2006/main" count="203" uniqueCount="180">
  <si>
    <t>Activos</t>
  </si>
  <si>
    <t>Activos corrientes</t>
  </si>
  <si>
    <t>Total activos corrientes</t>
  </si>
  <si>
    <t>Activos no corrientes</t>
  </si>
  <si>
    <t>Cuentas por cobrar a largo plazo (Notas 14)</t>
  </si>
  <si>
    <t>Documentos por cobrar (Nota 15)</t>
  </si>
  <si>
    <t>Otros activos no financieros (Nota 20)</t>
  </si>
  <si>
    <t>Total activos no corrientes</t>
  </si>
  <si>
    <t>Total activos</t>
  </si>
  <si>
    <t>Sobregiro bancario (Nota 21)</t>
  </si>
  <si>
    <t>Otros pasivos corrientes (Nota 29)</t>
  </si>
  <si>
    <t>Total pasivos corrientes</t>
  </si>
  <si>
    <t>Pasivos no corrientes</t>
  </si>
  <si>
    <t>Cuentas por pagar a largo plazo (Nota 30)</t>
  </si>
  <si>
    <t>Préstamos a largo plazo (Nota 31)</t>
  </si>
  <si>
    <t>Total pasivos no corrientes</t>
  </si>
  <si>
    <t>Total pasivos</t>
  </si>
  <si>
    <t>Capital</t>
  </si>
  <si>
    <t>Reservas</t>
  </si>
  <si>
    <t>Intereses minoritarios</t>
  </si>
  <si>
    <t xml:space="preserve">Efectivo y equivalente de efectivo (Notas 7) </t>
  </si>
  <si>
    <t>Inversiones a corto plazo (Nota 8)</t>
  </si>
  <si>
    <t>Porción corriente de documentos por cobrar (Nota 9)</t>
  </si>
  <si>
    <t>Inversiones a largo plazo (Nota 16)</t>
  </si>
  <si>
    <t xml:space="preserve"> Préstamos a corto plazo (Nota 23)</t>
  </si>
  <si>
    <t xml:space="preserve">Parte corriente de préstamos a largo plazo (Nota 24) </t>
  </si>
  <si>
    <t>Retenciones y acumulaciones por pagar (Nota 25)</t>
  </si>
  <si>
    <t xml:space="preserve"> Provisiones a corto plazo (Nota 26)</t>
  </si>
  <si>
    <t>Beneficios a empleados a corto plazo (Nota 27)</t>
  </si>
  <si>
    <t xml:space="preserve"> Pensiones (Nota 28)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</si>
  <si>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</si>
  <si>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</si>
  <si>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</si>
  <si>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</si>
  <si>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Estado de Rendimiento Financiero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</si>
  <si>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</si>
  <si>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</si>
  <si>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</si>
  <si>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</si>
  <si>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</si>
  <si>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</si>
  <si>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</si>
  <si>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</si>
  <si>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</si>
  <si>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</si>
  <si>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</si>
  <si>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</si>
  <si>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</si>
  <si>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</si>
  <si>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</si>
  <si>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</si>
  <si>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</si>
  <si>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</si>
  <si>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</si>
  <si>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</si>
  <si>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</si>
  <si>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</si>
  <si>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</si>
  <si>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</si>
  <si>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Ajuste al patrimonio</t>
  </si>
  <si>
    <t>Resultado del período</t>
  </si>
  <si>
    <t>Efecto del gasto de depreciación de los activos revaluados</t>
  </si>
  <si>
    <t>Total Activos Netos / Patrimonio</t>
  </si>
  <si>
    <t>Estado de Flujo de Efectivo</t>
  </si>
  <si>
    <t>Flujo de efectivo procedentes de actividades operativas</t>
  </si>
  <si>
    <t>Cobros impuestos</t>
  </si>
  <si>
    <t>Contribuciones de la seguridad social</t>
  </si>
  <si>
    <t>Otros cobros</t>
  </si>
  <si>
    <t>Pagos a proveedores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</si>
  <si>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</si>
  <si>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</si>
  <si>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</si>
  <si>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</si>
  <si>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</si>
  <si>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>Pagos por adquisición de propiedad, planta y equipo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</si>
  <si>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</si>
  <si>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</si>
  <si>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</si>
  <si>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</si>
  <si>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</si>
  <si>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Pago reembolso en efectivo de los montos recibidos en emisión de títulos de deudas, bonos</t>
  </si>
  <si>
    <t>Pago reembolso en efectivo de los montos recibidos en préstamos, pagarés, hipotecas</t>
  </si>
  <si>
    <t>Flujos de efectivo netos por las actividades de financiación</t>
  </si>
  <si>
    <t>Efectivo y equivalentes al efectivo al final del periodo</t>
  </si>
  <si>
    <t>Presupuesto sobre la Base de Efectivo</t>
  </si>
  <si>
    <t>(Clasificación de Ingresos y Gastos por Objeto)</t>
  </si>
  <si>
    <t xml:space="preserve">Cambio en políticas contables </t>
  </si>
  <si>
    <t>Revaluación de Propiedad, planta y equipo</t>
  </si>
  <si>
    <t>Cobros por venta de bienes y servicios y arrendamientos</t>
  </si>
  <si>
    <t>Cobros de seguros por primas, reclamos y otros</t>
  </si>
  <si>
    <t>Cobros por contratos mantenidos para negocios o intercambio</t>
  </si>
  <si>
    <t>Pagos a los trabajadores o en beneficio de ellos</t>
  </si>
  <si>
    <t xml:space="preserve">Pagos a otras entidades para financiar sus operaciones (Transferencias) </t>
  </si>
  <si>
    <t>Pagos de pensiones y jubilaciones</t>
  </si>
  <si>
    <t xml:space="preserve">Pagos por contribuciones a la seguridad social </t>
  </si>
  <si>
    <t>Pagos por contratos mantenidos para negocios o intercambio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</si>
  <si>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</si>
  <si>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</si>
  <si>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</si>
  <si>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</si>
  <si>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</si>
  <si>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</si>
  <si>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>Pagos por costos de construcciones y desarrollos en proceso</t>
  </si>
  <si>
    <t xml:space="preserve">Pagos por conceptos de contratos a futuro, a plazo, opciones o permuta </t>
  </si>
  <si>
    <t xml:space="preserve">Cobro de los arrendatarios por contratos de arrendamientos financieros 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</si>
  <si>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</si>
  <si>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</si>
  <si>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</si>
  <si>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</si>
  <si>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 xml:space="preserve">Incremento/(Disminución) neta en el efectivo y equivalentes al efectivo </t>
  </si>
  <si>
    <t>Efectivo y equivalentes al efectivo al principio del periodo</t>
  </si>
  <si>
    <t>Adquisición de Activos Financieros con fines de Políticas</t>
  </si>
  <si>
    <t>Variación (D=A-B)</t>
  </si>
  <si>
    <t xml:space="preserve">Estado de Comparación de los Importes Presupuestados y Realizados </t>
  </si>
  <si>
    <t>% de Variac Ejecución (C=B/A)</t>
  </si>
  <si>
    <t>0 (0)</t>
  </si>
  <si>
    <t>Resultado acumulado</t>
  </si>
  <si>
    <t>otros gastos</t>
  </si>
  <si>
    <t>Patrimonio Neto</t>
  </si>
  <si>
    <t>Pasivos corrientes</t>
  </si>
  <si>
    <t>Total Activos Netos/Patrimonio mas Pasivos</t>
  </si>
  <si>
    <t>Concepto</t>
  </si>
  <si>
    <t>Presupuesto Reformado (A)</t>
  </si>
  <si>
    <t>Presupuesto Ejecutado (B)</t>
  </si>
  <si>
    <t>Ingresos totales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</si>
  <si>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</si>
  <si>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</si>
  <si>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</si>
  <si>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</si>
  <si>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</si>
  <si>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</si>
  <si>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</si>
  <si>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</si>
  <si>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</si>
  <si>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</si>
  <si>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</si>
  <si>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</si>
  <si>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</si>
  <si>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</si>
  <si>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</si>
  <si>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</si>
  <si>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r>
      <rPr>
        <b/>
        <sz val="14"/>
        <color rgb="FF231F20"/>
        <rFont val="Times New Roman"/>
        <family val="1"/>
      </rPr>
      <t>Resultado financiero (1-2)</t>
    </r>
  </si>
  <si>
    <t>Otros activos financieros (Notas 17)</t>
  </si>
  <si>
    <t>Activos intangibles (Nota 19)</t>
  </si>
  <si>
    <t>Cobros de intereses financieros</t>
  </si>
  <si>
    <t xml:space="preserve">Cobros de subvenciones, transferencias, y otras asignaciones </t>
  </si>
  <si>
    <t>Pagos de intereses</t>
  </si>
  <si>
    <t>Pagos anticipados (Nota 10)</t>
  </si>
  <si>
    <t>Cuenta por cobrar a corto plazo (Notas 8)</t>
  </si>
  <si>
    <t>Inventarios (Nota 9)</t>
  </si>
  <si>
    <t>Otros activos corrientes (Nota 11)</t>
  </si>
  <si>
    <t>Propiedad, planta y equipo neto (Nota 11)</t>
  </si>
  <si>
    <t>Licda. Cynthia Payano</t>
  </si>
  <si>
    <t xml:space="preserve"> Gerente de Contabilidad</t>
  </si>
  <si>
    <t>Cuentas por pagar a corto plazo (Nota 12)</t>
  </si>
  <si>
    <t>Activos Netos/Patrimonio (Notas 13)</t>
  </si>
  <si>
    <t>Gastos (Notas 15, 16, 17, 18, 19, )</t>
  </si>
  <si>
    <t>Ingresos (Notas 14)</t>
  </si>
  <si>
    <t>SERVICIO NACIONAL DE SALUD</t>
  </si>
  <si>
    <t xml:space="preserve"> Balance General</t>
  </si>
  <si>
    <t xml:space="preserve">   ( VALORES ES RD$)</t>
  </si>
  <si>
    <t>Hospital Universitario Docente Traumatologico Dr. Ney Arias Lora</t>
  </si>
  <si>
    <t>HOSPITLAL UNIVERSITARIO DOCENTE  TRAUMATOLOGICO DR. NEY ARIAS LORA</t>
  </si>
  <si>
    <t>HOSPITAL UNIVERSITARIO DOCENTE  TRAUMATOLOGICO DR. NEY ARIAS LORA</t>
  </si>
  <si>
    <t>HOSPITAL UNIIVERSITARIO DOCENTE  TRAUMATOLOGICO DR. NEY ARIAS LORA</t>
  </si>
  <si>
    <t>HOSPITAL  UNIVERSITARIO DOCENTE TRAUMATOLOGICO DR. NEY ARIAS LORA</t>
  </si>
  <si>
    <t>Saldo al 31de diciembre de 2023</t>
  </si>
  <si>
    <t>Relacion de Bienes Descargados / Bienes Nacionales</t>
  </si>
  <si>
    <t>Unidad Activo Fijo</t>
  </si>
  <si>
    <t>EN ESTE MES NO UBO DESCARGO DE ACTIVOS</t>
  </si>
  <si>
    <t>Saldo al 31 de Diciembre  de 2025</t>
  </si>
  <si>
    <t xml:space="preserve"> Sub-Directora Financiera y Administrativo</t>
  </si>
  <si>
    <t xml:space="preserve">    Licda. Rosanne Medina Reyes     </t>
  </si>
  <si>
    <t xml:space="preserve">        Licda. Cynthia Payano            </t>
  </si>
  <si>
    <t xml:space="preserve">     Licda. Cynthia Payano        </t>
  </si>
  <si>
    <t xml:space="preserve"> Al _30__de Abril _del__2026</t>
  </si>
  <si>
    <t>Del Ejercicio Terminado  al 30 de Abril 2026</t>
  </si>
  <si>
    <t>Del ejercicio terminado al 30 de Abril  de 2026</t>
  </si>
  <si>
    <t>Durante el periodo Terminado al 30 Abril 2026</t>
  </si>
  <si>
    <t>Saldo al 30 de Abril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</si>
</sst>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###0.0;###0.0"/>
    <numFmt numFmtId="167" formatCode="###0;###0"/>
    <numFmt numFmtId="168" formatCode="_-* #.##0.00\ _€_-;\-* #.##0.00\ _€_-;_-* &quot;-&quot;??\ _€_-;_-@_-"/>
    <numFmt numFmtId="169" formatCode="#,##0.00000000"/>
    <numFmt numFmtId="170" formatCode="#,##0.00;[Red]#,##0.00"/>
    <numFmt numFmtId="171" formatCode="#,##0.000"/>
    <numFmt numFmtId="172" formatCode="_-* #,##0.00_-;\-* #,##0.00_-;_-* &quot;-&quot;??_-;_-@_-"/>
    <numFmt numFmtId="173" formatCode="[$-80A]hh:mm:ss\ AM/PM;@"/>
  </numFmts>
  <fonts count="5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rgb="FF000000"/>
      <name val="Times New Roman"/>
      <family val="2"/>
    </font>
    <font>
      <sz val="14"/>
      <color rgb="FF000000"/>
      <name val="Times New Roman"/>
      <family val="2"/>
    </font>
    <font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5"/>
      <color theme="8" tint="-0.249977111117893"/>
      <name val="Arial"/>
      <family val="2"/>
    </font>
    <font>
      <b/>
      <sz val="15"/>
      <color rgb="FF00B05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Times New Roman"/>
      <family val="1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Times New Roman"/>
      <family val="1"/>
    </font>
    <font>
      <b/>
      <sz val="12"/>
      <color theme="4"/>
      <name val="Arial"/>
      <family val="2"/>
    </font>
    <font>
      <b/>
      <sz val="12"/>
      <color theme="0"/>
      <name val="Calibri"/>
      <family val="2"/>
      <scheme val="minor"/>
    </font>
    <font>
      <b/>
      <sz val="14"/>
      <color rgb="FFFF0000"/>
      <name val="Times New Roman"/>
      <family val="1"/>
    </font>
    <font>
      <b/>
      <sz val="11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Arial"/>
      <family val="2"/>
    </font>
    <font>
      <b/>
      <sz val="15"/>
      <color theme="1"/>
      <name val="Arial"/>
      <family val="2"/>
    </font>
    <font>
      <b/>
      <sz val="12"/>
      <color theme="1"/>
      <name val="Arial"/>
      <family val="2"/>
    </font>
    <font>
      <i/>
      <sz val="14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Times New Roman"/>
      <family val="1"/>
    </font>
    <font>
      <sz val="12"/>
      <color theme="0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0" fillId="0" borderId="0"/>
    <xf numFmtId="170" fontId="23" fillId="0" borderId="0" applyFont="0" applyFill="0" applyBorder="0" applyAlignment="0" applyProtection="0"/>
    <xf numFmtId="0" fontId="6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168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172" fontId="6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2" fillId="0" borderId="0" xfId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vertical="top" wrapText="1"/>
    </xf>
    <xf numFmtId="0" fontId="8" fillId="0" borderId="0" xfId="0" applyFont="1"/>
    <xf numFmtId="0" fontId="8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" fillId="0" borderId="0" xfId="0" applyFont="1"/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top" wrapText="1"/>
    </xf>
    <xf numFmtId="167" fontId="12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166" fontId="13" fillId="0" borderId="0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5" fillId="0" borderId="0" xfId="0" applyFont="1"/>
    <xf numFmtId="43" fontId="11" fillId="0" borderId="0" xfId="0" applyNumberFormat="1" applyFont="1" applyFill="1" applyBorder="1" applyAlignment="1">
      <alignment horizontal="center" vertical="top" wrapText="1"/>
    </xf>
    <xf numFmtId="43" fontId="11" fillId="0" borderId="0" xfId="0" applyNumberFormat="1" applyFont="1" applyFill="1" applyBorder="1" applyAlignment="1">
      <alignment horizontal="center" vertical="center" wrapText="1"/>
    </xf>
    <xf numFmtId="9" fontId="11" fillId="0" borderId="0" xfId="2" applyFont="1" applyFill="1" applyBorder="1" applyAlignment="1">
      <alignment horizontal="center" vertical="top" wrapText="1"/>
    </xf>
    <xf numFmtId="43" fontId="14" fillId="0" borderId="0" xfId="0" applyNumberFormat="1" applyFont="1" applyFill="1" applyBorder="1" applyAlignment="1">
      <alignment horizontal="center" vertical="top" wrapText="1"/>
    </xf>
    <xf numFmtId="43" fontId="4" fillId="0" borderId="4" xfId="0" applyNumberFormat="1" applyFont="1" applyBorder="1" applyAlignment="1">
      <alignment horizontal="center" vertical="center"/>
    </xf>
    <xf numFmtId="43" fontId="17" fillId="0" borderId="0" xfId="0" applyNumberFormat="1" applyFont="1"/>
    <xf numFmtId="43" fontId="3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 applyAlignment="1">
      <alignment horizontal="center" vertical="center" wrapText="1"/>
    </xf>
    <xf numFmtId="43" fontId="3" fillId="0" borderId="2" xfId="0" applyNumberFormat="1" applyFont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43" fontId="4" fillId="0" borderId="3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5" fontId="8" fillId="0" borderId="0" xfId="1" applyFont="1"/>
    <xf numFmtId="165" fontId="0" fillId="0" borderId="0" xfId="1" applyFont="1"/>
    <xf numFmtId="43" fontId="4" fillId="0" borderId="0" xfId="0" applyNumberFormat="1" applyFont="1" applyFill="1" applyAlignment="1">
      <alignment horizontal="center" vertical="center" wrapText="1"/>
    </xf>
    <xf numFmtId="43" fontId="2" fillId="0" borderId="0" xfId="0" applyNumberFormat="1" applyFont="1" applyAlignment="1">
      <alignment vertical="top" wrapText="1"/>
    </xf>
    <xf numFmtId="43" fontId="2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horizontal="left" vertical="center" wrapText="1" indent="4"/>
    </xf>
    <xf numFmtId="43" fontId="4" fillId="0" borderId="5" xfId="0" applyNumberFormat="1" applyFont="1" applyBorder="1" applyAlignment="1">
      <alignment horizontal="center" vertical="center" wrapText="1"/>
    </xf>
    <xf numFmtId="169" fontId="2" fillId="0" borderId="0" xfId="0" applyNumberFormat="1" applyFont="1"/>
    <xf numFmtId="43" fontId="4" fillId="0" borderId="4" xfId="0" applyNumberFormat="1" applyFont="1" applyBorder="1" applyAlignment="1">
      <alignment horizontal="center" vertical="center" wrapText="1"/>
    </xf>
    <xf numFmtId="43" fontId="4" fillId="0" borderId="2" xfId="0" applyNumberFormat="1" applyFont="1" applyBorder="1" applyAlignment="1">
      <alignment horizontal="center" vertical="center" wrapText="1"/>
    </xf>
    <xf numFmtId="43" fontId="1" fillId="0" borderId="0" xfId="0" applyNumberFormat="1" applyFont="1"/>
    <xf numFmtId="0" fontId="19" fillId="0" borderId="0" xfId="0" applyFont="1" applyAlignment="1"/>
    <xf numFmtId="0" fontId="2" fillId="0" borderId="0" xfId="0" applyFont="1" applyAlignment="1"/>
    <xf numFmtId="0" fontId="19" fillId="0" borderId="0" xfId="0" applyFont="1" applyAlignment="1">
      <alignment horizontal="center"/>
    </xf>
    <xf numFmtId="0" fontId="0" fillId="0" borderId="0" xfId="0" applyAlignment="1"/>
    <xf numFmtId="4" fontId="0" fillId="0" borderId="0" xfId="0" applyNumberFormat="1"/>
    <xf numFmtId="0" fontId="8" fillId="0" borderId="2" xfId="0" applyFont="1" applyBorder="1" applyAlignment="1">
      <alignment horizontal="center"/>
    </xf>
    <xf numFmtId="165" fontId="3" fillId="0" borderId="0" xfId="1" applyFont="1" applyAlignment="1">
      <alignment horizontal="center" vertical="center" wrapText="1"/>
    </xf>
    <xf numFmtId="165" fontId="4" fillId="0" borderId="0" xfId="1" applyFont="1" applyAlignment="1">
      <alignment horizontal="center" vertical="center" wrapText="1"/>
    </xf>
    <xf numFmtId="43" fontId="0" fillId="0" borderId="0" xfId="0" applyNumberFormat="1"/>
    <xf numFmtId="0" fontId="0" fillId="2" borderId="0" xfId="0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30" fillId="0" borderId="0" xfId="0" applyFont="1"/>
    <xf numFmtId="0" fontId="0" fillId="2" borderId="0" xfId="0" applyFill="1"/>
    <xf numFmtId="0" fontId="3" fillId="0" borderId="0" xfId="0" applyFont="1" applyAlignment="1">
      <alignment horizontal="left" vertical="center" indent="1"/>
    </xf>
    <xf numFmtId="165" fontId="30" fillId="0" borderId="0" xfId="1" applyFont="1"/>
    <xf numFmtId="43" fontId="30" fillId="0" borderId="0" xfId="0" applyNumberFormat="1" applyFont="1"/>
    <xf numFmtId="43" fontId="16" fillId="0" borderId="0" xfId="0" applyNumberFormat="1" applyFont="1" applyAlignment="1">
      <alignment horizontal="center" vertical="center" wrapText="1"/>
    </xf>
    <xf numFmtId="165" fontId="30" fillId="0" borderId="0" xfId="1" applyFont="1" applyAlignment="1">
      <alignment horizontal="center"/>
    </xf>
    <xf numFmtId="0" fontId="4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/>
    <xf numFmtId="4" fontId="4" fillId="0" borderId="0" xfId="0" applyNumberFormat="1" applyFont="1" applyAlignment="1">
      <alignment horizontal="right" vertical="center" wrapText="1"/>
    </xf>
    <xf numFmtId="43" fontId="14" fillId="0" borderId="0" xfId="11" applyNumberFormat="1" applyFont="1" applyFill="1" applyBorder="1" applyAlignment="1">
      <alignment horizontal="center" vertical="top" wrapText="1"/>
    </xf>
    <xf numFmtId="43" fontId="16" fillId="0" borderId="0" xfId="11" applyFont="1" applyFill="1" applyBorder="1" applyAlignment="1">
      <alignment horizontal="center" vertical="top" wrapText="1"/>
    </xf>
    <xf numFmtId="4" fontId="11" fillId="0" borderId="0" xfId="11" applyNumberFormat="1" applyFont="1" applyFill="1" applyBorder="1" applyAlignment="1">
      <alignment horizontal="center" vertical="center" wrapText="1"/>
    </xf>
    <xf numFmtId="43" fontId="0" fillId="0" borderId="0" xfId="11" applyFont="1"/>
    <xf numFmtId="0" fontId="3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36" fillId="2" borderId="0" xfId="0" applyFont="1" applyFill="1" applyAlignment="1">
      <alignment horizontal="center" vertical="center"/>
    </xf>
    <xf numFmtId="1" fontId="16" fillId="0" borderId="0" xfId="1" applyNumberFormat="1" applyFont="1" applyAlignment="1">
      <alignment horizontal="center" vertical="center" wrapText="1"/>
    </xf>
    <xf numFmtId="41" fontId="16" fillId="0" borderId="0" xfId="1" applyNumberFormat="1" applyFont="1" applyAlignment="1">
      <alignment horizontal="center" vertical="center" wrapText="1"/>
    </xf>
    <xf numFmtId="43" fontId="32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6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0" applyNumberFormat="1" applyFont="1" applyBorder="1" applyAlignment="1">
      <alignment horizontal="center" vertical="center" wrapText="1"/>
    </xf>
    <xf numFmtId="43" fontId="32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165" fontId="22" fillId="0" borderId="0" xfId="1" applyFont="1"/>
    <xf numFmtId="165" fontId="4" fillId="0" borderId="3" xfId="1" applyNumberFormat="1" applyFont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65" fontId="16" fillId="0" borderId="0" xfId="1" applyFont="1" applyAlignment="1">
      <alignment horizontal="center" vertical="center" wrapText="1"/>
    </xf>
    <xf numFmtId="165" fontId="32" fillId="0" borderId="4" xfId="1" applyFont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165" fontId="30" fillId="0" borderId="0" xfId="1" applyFont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165" fontId="16" fillId="0" borderId="0" xfId="1" applyFont="1" applyAlignment="1">
      <alignment horizontal="justify" vertical="center" wrapText="1"/>
    </xf>
    <xf numFmtId="0" fontId="16" fillId="0" borderId="0" xfId="0" applyFont="1" applyAlignment="1">
      <alignment horizontal="left" vertical="center" wrapText="1"/>
    </xf>
    <xf numFmtId="165" fontId="16" fillId="0" borderId="2" xfId="1" applyFont="1" applyBorder="1" applyAlignment="1">
      <alignment horizontal="center" vertical="center" wrapText="1"/>
    </xf>
    <xf numFmtId="165" fontId="32" fillId="0" borderId="2" xfId="1" applyFont="1" applyBorder="1" applyAlignment="1">
      <alignment horizontal="center" vertical="center" wrapText="1"/>
    </xf>
    <xf numFmtId="4" fontId="38" fillId="0" borderId="0" xfId="0" applyNumberFormat="1" applyFont="1" applyFill="1" applyBorder="1" applyAlignment="1">
      <alignment horizontal="center" vertical="center" wrapText="1"/>
    </xf>
    <xf numFmtId="165" fontId="38" fillId="0" borderId="0" xfId="1" applyFont="1" applyFill="1" applyBorder="1" applyAlignment="1">
      <alignment horizontal="center" vertical="center" wrapText="1"/>
    </xf>
    <xf numFmtId="171" fontId="2" fillId="0" borderId="0" xfId="0" applyNumberFormat="1" applyFont="1"/>
    <xf numFmtId="165" fontId="29" fillId="0" borderId="0" xfId="1" applyFont="1"/>
    <xf numFmtId="0" fontId="29" fillId="0" borderId="0" xfId="0" applyFont="1"/>
    <xf numFmtId="165" fontId="1" fillId="0" borderId="0" xfId="1" applyFont="1"/>
    <xf numFmtId="4" fontId="11" fillId="0" borderId="0" xfId="11" applyNumberFormat="1" applyFont="1" applyFill="1" applyBorder="1" applyAlignment="1">
      <alignment horizontal="right" vertical="center" wrapText="1"/>
    </xf>
    <xf numFmtId="0" fontId="30" fillId="0" borderId="0" xfId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14" fontId="30" fillId="0" borderId="0" xfId="1" applyNumberFormat="1" applyFont="1"/>
    <xf numFmtId="0" fontId="8" fillId="0" borderId="0" xfId="1" applyNumberFormat="1" applyFont="1" applyAlignment="1">
      <alignment horizontal="center"/>
    </xf>
    <xf numFmtId="49" fontId="22" fillId="0" borderId="0" xfId="1" applyNumberFormat="1" applyFont="1" applyAlignment="1">
      <alignment horizontal="center"/>
    </xf>
    <xf numFmtId="43" fontId="22" fillId="0" borderId="0" xfId="0" applyNumberFormat="1" applyFont="1"/>
    <xf numFmtId="9" fontId="40" fillId="0" borderId="0" xfId="2" applyFont="1"/>
    <xf numFmtId="165" fontId="22" fillId="0" borderId="0" xfId="1" applyFont="1" applyAlignment="1"/>
    <xf numFmtId="165" fontId="30" fillId="0" borderId="0" xfId="1" applyFont="1" applyAlignment="1"/>
    <xf numFmtId="0" fontId="22" fillId="0" borderId="0" xfId="0" applyFont="1"/>
    <xf numFmtId="0" fontId="30" fillId="0" borderId="0" xfId="0" applyFont="1" applyFill="1"/>
    <xf numFmtId="0" fontId="22" fillId="0" borderId="0" xfId="0" applyFont="1" applyFill="1"/>
    <xf numFmtId="43" fontId="0" fillId="0" borderId="0" xfId="11" applyFont="1" applyFill="1"/>
    <xf numFmtId="173" fontId="0" fillId="0" borderId="0" xfId="0" applyNumberFormat="1"/>
    <xf numFmtId="0" fontId="2" fillId="0" borderId="0" xfId="0" applyFont="1" applyBorder="1"/>
    <xf numFmtId="0" fontId="21" fillId="3" borderId="7" xfId="0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42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 vertical="center"/>
    </xf>
    <xf numFmtId="0" fontId="44" fillId="2" borderId="0" xfId="0" applyFont="1" applyFill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/>
    </xf>
    <xf numFmtId="0" fontId="46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Fill="1" applyAlignment="1">
      <alignment vertical="center"/>
    </xf>
    <xf numFmtId="0" fontId="4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0" applyNumberFormat="1" applyFont="1" applyAlignment="1">
      <alignment horizontal="center" vertical="center"/>
    </xf>
    <xf numFmtId="4" fontId="41" fillId="0" borderId="4" xfId="0" applyNumberFormat="1" applyFont="1" applyBorder="1" applyAlignment="1">
      <alignment horizontal="center" vertical="center"/>
    </xf>
    <xf numFmtId="165" fontId="17" fillId="0" borderId="0" xfId="1" applyFont="1" applyAlignment="1">
      <alignment horizontal="center" vertical="center"/>
    </xf>
    <xf numFmtId="165" fontId="41" fillId="0" borderId="4" xfId="0" applyNumberFormat="1" applyFont="1" applyBorder="1" applyAlignment="1">
      <alignment horizontal="center" vertical="center"/>
    </xf>
    <xf numFmtId="43" fontId="41" fillId="0" borderId="4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1" fillId="0" borderId="0" xfId="0" applyFont="1" applyAlignment="1">
      <alignment horizontal="center"/>
    </xf>
    <xf numFmtId="165" fontId="48" fillId="0" borderId="0" xfId="1" applyFont="1" applyAlignment="1">
      <alignment horizontal="right" vertical="center" wrapText="1"/>
    </xf>
    <xf numFmtId="165" fontId="48" fillId="0" borderId="0" xfId="1" applyFont="1" applyAlignment="1">
      <alignment horizontal="justify" vertical="center" wrapText="1"/>
    </xf>
    <xf numFmtId="165" fontId="48" fillId="0" borderId="0" xfId="1" applyFont="1" applyAlignment="1">
      <alignment horizontal="center" vertical="center" wrapText="1"/>
    </xf>
    <xf numFmtId="165" fontId="37" fillId="0" borderId="0" xfId="1" applyFont="1"/>
    <xf numFmtId="165" fontId="47" fillId="0" borderId="0" xfId="1" applyFont="1" applyBorder="1" applyAlignment="1">
      <alignment horizontal="right" vertical="center" wrapText="1"/>
    </xf>
    <xf numFmtId="0" fontId="0" fillId="0" borderId="0" xfId="0"/>
    <xf numFmtId="43" fontId="15" fillId="0" borderId="0" xfId="11" applyFont="1" applyFill="1"/>
    <xf numFmtId="165" fontId="14" fillId="0" borderId="0" xfId="1" applyFont="1" applyFill="1" applyBorder="1" applyAlignment="1">
      <alignment horizontal="center" vertical="top" wrapText="1"/>
    </xf>
    <xf numFmtId="165" fontId="30" fillId="0" borderId="0" xfId="1" applyFont="1" applyFill="1"/>
    <xf numFmtId="165" fontId="29" fillId="0" borderId="0" xfId="1" applyFont="1" applyAlignment="1">
      <alignment horizontal="center"/>
    </xf>
    <xf numFmtId="165" fontId="29" fillId="0" borderId="0" xfId="1" applyFont="1" applyAlignment="1"/>
    <xf numFmtId="165" fontId="39" fillId="0" borderId="0" xfId="1" applyFont="1"/>
    <xf numFmtId="0" fontId="2" fillId="0" borderId="0" xfId="0" applyFont="1" applyAlignment="1">
      <alignment horizontal="center"/>
    </xf>
    <xf numFmtId="165" fontId="22" fillId="0" borderId="0" xfId="1" applyFont="1" applyFill="1"/>
    <xf numFmtId="0" fontId="31" fillId="2" borderId="0" xfId="0" applyFont="1" applyFill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32" fillId="0" borderId="6" xfId="0" applyFont="1" applyBorder="1" applyAlignment="1">
      <alignment horizontal="center" vertical="center" wrapText="1"/>
    </xf>
    <xf numFmtId="43" fontId="30" fillId="0" borderId="0" xfId="0" applyNumberFormat="1" applyFont="1" applyAlignment="1">
      <alignment vertical="center" wrapText="1"/>
    </xf>
    <xf numFmtId="43" fontId="32" fillId="0" borderId="2" xfId="0" applyNumberFormat="1" applyFont="1" applyBorder="1" applyAlignment="1">
      <alignment horizontal="center" vertical="center" wrapText="1"/>
    </xf>
    <xf numFmtId="4" fontId="22" fillId="0" borderId="0" xfId="0" applyNumberFormat="1" applyFont="1"/>
    <xf numFmtId="43" fontId="32" fillId="0" borderId="5" xfId="0" applyNumberFormat="1" applyFont="1" applyBorder="1" applyAlignment="1">
      <alignment horizontal="center" vertical="center" wrapText="1"/>
    </xf>
    <xf numFmtId="43" fontId="31" fillId="0" borderId="0" xfId="11" applyFont="1"/>
    <xf numFmtId="0" fontId="22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 applyAlignment="1"/>
    <xf numFmtId="0" fontId="49" fillId="0" borderId="0" xfId="0" applyFont="1" applyAlignment="1">
      <alignment horizontal="left"/>
    </xf>
    <xf numFmtId="0" fontId="49" fillId="0" borderId="0" xfId="0" applyFont="1" applyAlignment="1">
      <alignment horizontal="center"/>
    </xf>
    <xf numFmtId="43" fontId="2" fillId="0" borderId="0" xfId="11" applyFont="1"/>
    <xf numFmtId="4" fontId="1" fillId="0" borderId="0" xfId="0" applyNumberFormat="1" applyFont="1"/>
    <xf numFmtId="43" fontId="16" fillId="0" borderId="0" xfId="0" applyNumberFormat="1" applyFont="1"/>
    <xf numFmtId="0" fontId="11" fillId="0" borderId="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35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</cellXfs>
  <cellStyles count="25">
    <cellStyle name="Millares" xfId="1" builtinId="3"/>
    <cellStyle name="Millares 10" xfId="21" xr:uid="{00000000-0005-0000-0000-000001000000}"/>
    <cellStyle name="Millares 2" xfId="4" xr:uid="{00000000-0005-0000-0000-000002000000}"/>
    <cellStyle name="Millares 2 2" xfId="10" xr:uid="{00000000-0005-0000-0000-000003000000}"/>
    <cellStyle name="Millares 2 3" xfId="9" xr:uid="{00000000-0005-0000-0000-000004000000}"/>
    <cellStyle name="Millares 2 4" xfId="14" xr:uid="{00000000-0005-0000-0000-000005000000}"/>
    <cellStyle name="Millares 3" xfId="12" xr:uid="{00000000-0005-0000-0000-000006000000}"/>
    <cellStyle name="Millares 4" xfId="11" xr:uid="{00000000-0005-0000-0000-000007000000}"/>
    <cellStyle name="Millares 5" xfId="24" xr:uid="{00000000-0005-0000-0000-000008000000}"/>
    <cellStyle name="Moneda 2" xfId="13" xr:uid="{00000000-0005-0000-0000-000009000000}"/>
    <cellStyle name="Moneda 3" xfId="22" xr:uid="{00000000-0005-0000-0000-00000A000000}"/>
    <cellStyle name="Normal" xfId="0" builtinId="0"/>
    <cellStyle name="Normal 10" xfId="16" xr:uid="{00000000-0005-0000-0000-00000C000000}"/>
    <cellStyle name="Normal 11" xfId="19" xr:uid="{00000000-0005-0000-0000-00000D000000}"/>
    <cellStyle name="Normal 12 3" xfId="17" xr:uid="{00000000-0005-0000-0000-00000E000000}"/>
    <cellStyle name="Normal 17" xfId="20" xr:uid="{00000000-0005-0000-0000-00000F000000}"/>
    <cellStyle name="Normal 2" xfId="8" xr:uid="{00000000-0005-0000-0000-000010000000}"/>
    <cellStyle name="Normal 2 2" xfId="5" xr:uid="{00000000-0005-0000-0000-000011000000}"/>
    <cellStyle name="Normal 2 2 2" xfId="23" xr:uid="{00000000-0005-0000-0000-000012000000}"/>
    <cellStyle name="Normal 2 3" xfId="3" xr:uid="{00000000-0005-0000-0000-000013000000}"/>
    <cellStyle name="Normal 2 4" xfId="15" xr:uid="{00000000-0005-0000-0000-000014000000}"/>
    <cellStyle name="Normal 3" xfId="7" xr:uid="{00000000-0005-0000-0000-000015000000}"/>
    <cellStyle name="Normal 9" xfId="18" xr:uid="{00000000-0005-0000-0000-000016000000}"/>
    <cellStyle name="Porcentaje" xfId="2" builtinId="5"/>
    <cellStyle name="Porcentaje 2" xfId="6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830036</xdr:colOff>
      <xdr:row>2</xdr:row>
      <xdr:rowOff>27214</xdr:rowOff>
    </xdr:from>
    <xdr:to>
      <xdr:col>2</xdr:col>
      <xdr:colOff>830036</xdr:colOff>
      <xdr:row>4</xdr:row>
      <xdr:rowOff>65315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261" y="189139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830036</xdr:colOff>
      <xdr:row>2</xdr:row>
      <xdr:rowOff>27214</xdr:rowOff>
    </xdr:from>
    <xdr:to>
      <xdr:col>2</xdr:col>
      <xdr:colOff>830036</xdr:colOff>
      <xdr:row>4</xdr:row>
      <xdr:rowOff>65315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661" y="27214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1952625</xdr:colOff>
      <xdr:row>5</xdr:row>
      <xdr:rowOff>76200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952625" cy="523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295275</xdr:colOff>
      <xdr:row>72</xdr:row>
      <xdr:rowOff>114300</xdr:rowOff>
    </xdr:from>
    <xdr:to>
      <xdr:col>3</xdr:col>
      <xdr:colOff>1130299</xdr:colOff>
      <xdr:row>76</xdr:row>
      <xdr:rowOff>104775</xdr:rowOff>
    </xdr:to>
    <xdr:pic>
      <xdr:nvPicPr>
        <xdr:cNvPr id="7" name="Picture 5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0687050"/>
          <a:ext cx="835024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27214</xdr:rowOff>
    </xdr:from>
    <xdr:to>
      <xdr:col>2</xdr:col>
      <xdr:colOff>0</xdr:colOff>
      <xdr:row>2</xdr:row>
      <xdr:rowOff>65315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7661" y="27214"/>
          <a:ext cx="0" cy="438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46</xdr:row>
      <xdr:rowOff>142875</xdr:rowOff>
    </xdr:from>
    <xdr:to>
      <xdr:col>3</xdr:col>
      <xdr:colOff>73024</xdr:colOff>
      <xdr:row>50</xdr:row>
      <xdr:rowOff>133350</xdr:rowOff>
    </xdr:to>
    <xdr:pic>
      <xdr:nvPicPr>
        <xdr:cNvPr id="6" name="Picture 5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1" y="10163175"/>
          <a:ext cx="835024" cy="790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1733550</xdr:colOff>
      <xdr:row>3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73</xdr:row>
      <xdr:rowOff>76199</xdr:rowOff>
    </xdr:from>
    <xdr:to>
      <xdr:col>2</xdr:col>
      <xdr:colOff>1257299</xdr:colOff>
      <xdr:row>77</xdr:row>
      <xdr:rowOff>200024</xdr:rowOff>
    </xdr:to>
    <xdr:pic>
      <xdr:nvPicPr>
        <xdr:cNvPr id="2" name="Picture 5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696324"/>
          <a:ext cx="1038224" cy="923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47625</xdr:rowOff>
    </xdr:from>
    <xdr:to>
      <xdr:col>0</xdr:col>
      <xdr:colOff>1590675</xdr:colOff>
      <xdr:row>2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5906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</xdr:row>
      <xdr:rowOff>247650</xdr:rowOff>
    </xdr:from>
    <xdr:to>
      <xdr:col>1</xdr:col>
      <xdr:colOff>1866900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704850"/>
          <a:ext cx="1866899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962025</xdr:colOff>
      <xdr:row>29</xdr:row>
      <xdr:rowOff>123825</xdr:rowOff>
    </xdr:from>
    <xdr:to>
      <xdr:col>6</xdr:col>
      <xdr:colOff>1200149</xdr:colOff>
      <xdr:row>34</xdr:row>
      <xdr:rowOff>171450</xdr:rowOff>
    </xdr:to>
    <xdr:pic>
      <xdr:nvPicPr>
        <xdr:cNvPr id="3" name="Picture 5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6905625"/>
          <a:ext cx="140017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38100</xdr:rowOff>
    </xdr:from>
    <xdr:to>
      <xdr:col>1</xdr:col>
      <xdr:colOff>1790700</xdr:colOff>
      <xdr:row>4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2095500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733425</xdr:colOff>
      <xdr:row>36</xdr:row>
      <xdr:rowOff>114300</xdr:rowOff>
    </xdr:from>
    <xdr:to>
      <xdr:col>6</xdr:col>
      <xdr:colOff>647699</xdr:colOff>
      <xdr:row>42</xdr:row>
      <xdr:rowOff>0</xdr:rowOff>
    </xdr:to>
    <xdr:pic>
      <xdr:nvPicPr>
        <xdr:cNvPr id="4" name="Picture 5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6305550"/>
          <a:ext cx="1523999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623431</xdr:colOff>
      <xdr:row>0</xdr:row>
      <xdr:rowOff>0</xdr:rowOff>
    </xdr:from>
    <xdr:to>
      <xdr:col>6</xdr:col>
      <xdr:colOff>595778</xdr:colOff>
      <xdr:row>2</xdr:row>
      <xdr:rowOff>145354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4006" y="0"/>
          <a:ext cx="2934622" cy="5263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NAL-cont-01\Users\Users\gpayano\Desktop\Trabajos%20Realizados%20por%20Cynthia%20Payano\Estados%20Financieros\A&#241;o%202022\Septiembre%202022\Estados%20Financieros%20%20Septiembre%20%20%20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 Mesual"/>
      <sheetName val="Estado de Rend. Fianac. Mensual"/>
      <sheetName val="Flujo de Efectivo Mensual"/>
      <sheetName val="Estado de Situación Comparativo"/>
      <sheetName val="Est. de Rend. Finan Comparativo"/>
      <sheetName val="Cambio del Patrimonio"/>
      <sheetName val="Flujo de Efectivo Comparativo"/>
      <sheetName val="Estado Comparativo"/>
      <sheetName val="Cambio de Patrimonio"/>
      <sheetName val="Efectivo y Equivalente a efecti"/>
      <sheetName val="Cuentas Por Cobrar"/>
      <sheetName val="Pagos Anticipados "/>
      <sheetName val="Inventario"/>
      <sheetName val="Activo Fijo"/>
      <sheetName val="Cuentas Por Pagar"/>
      <sheetName val="Ejecucion Presupuestaria"/>
      <sheetName val="Hoja1"/>
      <sheetName val="Hoja2"/>
      <sheetName val="NOTAS 7 AL 48 "/>
      <sheetName val="NOTA P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B17">
            <v>412502736.45999998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15">
          <cell r="C15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79"/>
  <sheetViews>
    <sheetView tabSelected="1" workbookViewId="0">
      <selection activeCell="G47" sqref="G47"/>
    </sheetView>
  </sheetViews>
  <sheetFormatPr baseColWidth="10" defaultColWidth="11.42578125" defaultRowHeight="15.75" x14ac:dyDescent="0.25"/>
  <cols>
    <col min="1" max="1" width="42.42578125" style="8" customWidth="1"/>
    <col min="2" max="2" width="20.85546875" style="8" customWidth="1"/>
    <col min="3" max="3" width="26" style="12" customWidth="1"/>
    <col min="4" max="4" width="18.5703125" style="78" bestFit="1" customWidth="1"/>
    <col min="5" max="5" width="17.42578125" style="81" bestFit="1" customWidth="1"/>
    <col min="6" max="9" width="11.42578125" style="78"/>
    <col min="10" max="10" width="17.42578125" style="78" bestFit="1" customWidth="1"/>
    <col min="11" max="24" width="11.42578125" style="78"/>
    <col min="25" max="16384" width="11.42578125" style="8"/>
  </cols>
  <sheetData>
    <row r="3" spans="1:11" x14ac:dyDescent="0.25">
      <c r="A3" s="69"/>
      <c r="B3" s="70"/>
      <c r="C3" s="69"/>
      <c r="D3" s="179"/>
      <c r="K3" s="187"/>
    </row>
    <row r="4" spans="1:11" x14ac:dyDescent="0.25">
      <c r="A4" s="69"/>
      <c r="B4" s="70"/>
      <c r="C4" s="69"/>
      <c r="D4" s="179"/>
    </row>
    <row r="5" spans="1:11" x14ac:dyDescent="0.25">
      <c r="A5" s="69"/>
      <c r="B5" s="70"/>
      <c r="C5" s="69"/>
      <c r="D5" s="179"/>
      <c r="J5" s="81"/>
    </row>
    <row r="6" spans="1:11" ht="19.5" x14ac:dyDescent="0.25">
      <c r="A6" s="69"/>
      <c r="B6" s="73" t="s">
        <v>158</v>
      </c>
      <c r="C6" s="75"/>
      <c r="D6" s="179"/>
      <c r="J6" s="82"/>
    </row>
    <row r="7" spans="1:11" ht="19.5" x14ac:dyDescent="0.25">
      <c r="A7" s="69"/>
      <c r="B7" s="99" t="s">
        <v>164</v>
      </c>
      <c r="C7" s="76"/>
      <c r="D7" s="179"/>
      <c r="J7" s="81"/>
    </row>
    <row r="8" spans="1:11" ht="18" x14ac:dyDescent="0.25">
      <c r="A8" s="69"/>
      <c r="B8" s="74" t="s">
        <v>159</v>
      </c>
      <c r="C8" s="77"/>
      <c r="D8" s="179"/>
      <c r="J8" s="81"/>
    </row>
    <row r="9" spans="1:11" ht="18" x14ac:dyDescent="0.25">
      <c r="A9" s="69"/>
      <c r="B9" s="74" t="s">
        <v>175</v>
      </c>
      <c r="C9" s="77"/>
      <c r="D9" s="179"/>
      <c r="F9" s="82"/>
    </row>
    <row r="10" spans="1:11" x14ac:dyDescent="0.25">
      <c r="A10" s="69"/>
      <c r="B10" s="71" t="s">
        <v>160</v>
      </c>
      <c r="C10" s="70"/>
      <c r="D10" s="179"/>
    </row>
    <row r="11" spans="1:11" x14ac:dyDescent="0.25">
      <c r="A11" s="69"/>
      <c r="B11" s="71"/>
      <c r="C11" s="70"/>
      <c r="D11" s="179"/>
    </row>
    <row r="12" spans="1:11" x14ac:dyDescent="0.25">
      <c r="A12" s="69"/>
      <c r="B12" s="71"/>
      <c r="C12" s="70"/>
      <c r="D12" s="179"/>
    </row>
    <row r="13" spans="1:11" x14ac:dyDescent="0.25">
      <c r="A13" s="69"/>
      <c r="B13" s="70"/>
      <c r="C13" s="72"/>
      <c r="D13" s="179"/>
    </row>
    <row r="14" spans="1:11" x14ac:dyDescent="0.25">
      <c r="A14" s="4" t="s">
        <v>0</v>
      </c>
      <c r="B14" s="1"/>
    </row>
    <row r="15" spans="1:11" x14ac:dyDescent="0.25">
      <c r="A15" s="4" t="s">
        <v>1</v>
      </c>
      <c r="B15" s="1"/>
    </row>
    <row r="16" spans="1:11" x14ac:dyDescent="0.25">
      <c r="A16" s="19" t="s">
        <v>20</v>
      </c>
      <c r="C16" s="194">
        <v>410557715.71000004</v>
      </c>
    </row>
    <row r="17" spans="1:4" ht="15.75" hidden="1" customHeight="1" x14ac:dyDescent="0.25">
      <c r="A17" s="19" t="s">
        <v>21</v>
      </c>
      <c r="C17" s="43">
        <v>0</v>
      </c>
    </row>
    <row r="18" spans="1:4" ht="31.5" hidden="1" x14ac:dyDescent="0.25">
      <c r="A18" s="19" t="s">
        <v>22</v>
      </c>
      <c r="C18" s="43">
        <v>0</v>
      </c>
    </row>
    <row r="19" spans="1:4" x14ac:dyDescent="0.25">
      <c r="A19" s="19" t="s">
        <v>148</v>
      </c>
      <c r="C19" s="42">
        <v>178398674.24999997</v>
      </c>
    </row>
    <row r="20" spans="1:4" x14ac:dyDescent="0.25">
      <c r="A20" s="19" t="s">
        <v>149</v>
      </c>
      <c r="C20" s="42">
        <v>164952382.61497605</v>
      </c>
      <c r="D20" s="81"/>
    </row>
    <row r="21" spans="1:4" x14ac:dyDescent="0.25">
      <c r="A21" s="19" t="s">
        <v>147</v>
      </c>
      <c r="C21" s="113">
        <v>296274.03000000009</v>
      </c>
    </row>
    <row r="22" spans="1:4" hidden="1" x14ac:dyDescent="0.25">
      <c r="A22" s="19" t="s">
        <v>150</v>
      </c>
      <c r="C22" s="45">
        <v>0</v>
      </c>
    </row>
    <row r="23" spans="1:4" x14ac:dyDescent="0.25">
      <c r="A23" s="4" t="s">
        <v>2</v>
      </c>
      <c r="C23" s="46">
        <f>SUM(C16:C22)</f>
        <v>754205046.60497606</v>
      </c>
    </row>
    <row r="24" spans="1:4" ht="6.75" hidden="1" customHeight="1" x14ac:dyDescent="0.25">
      <c r="A24" s="4"/>
      <c r="C24" s="18"/>
    </row>
    <row r="25" spans="1:4" x14ac:dyDescent="0.25">
      <c r="A25" s="4" t="s">
        <v>3</v>
      </c>
      <c r="C25" s="5"/>
    </row>
    <row r="26" spans="1:4" hidden="1" x14ac:dyDescent="0.25">
      <c r="A26" s="19" t="s">
        <v>4</v>
      </c>
      <c r="C26" s="6">
        <v>0</v>
      </c>
    </row>
    <row r="27" spans="1:4" hidden="1" x14ac:dyDescent="0.25">
      <c r="A27" s="19" t="s">
        <v>5</v>
      </c>
      <c r="C27" s="6">
        <v>0</v>
      </c>
    </row>
    <row r="28" spans="1:4" hidden="1" x14ac:dyDescent="0.25">
      <c r="A28" s="19" t="s">
        <v>23</v>
      </c>
      <c r="C28" s="6">
        <v>0</v>
      </c>
    </row>
    <row r="29" spans="1:4" hidden="1" x14ac:dyDescent="0.25">
      <c r="A29" s="19" t="s">
        <v>142</v>
      </c>
      <c r="C29" s="6">
        <v>0</v>
      </c>
    </row>
    <row r="30" spans="1:4" x14ac:dyDescent="0.25">
      <c r="A30" s="19" t="s">
        <v>151</v>
      </c>
      <c r="C30" s="43">
        <v>147144818</v>
      </c>
      <c r="D30" s="82"/>
    </row>
    <row r="31" spans="1:4" x14ac:dyDescent="0.25">
      <c r="A31" s="19" t="s">
        <v>143</v>
      </c>
      <c r="C31" s="66"/>
    </row>
    <row r="32" spans="1:4" hidden="1" x14ac:dyDescent="0.25">
      <c r="A32" s="19" t="s">
        <v>6</v>
      </c>
      <c r="C32" s="25">
        <v>0</v>
      </c>
    </row>
    <row r="33" spans="1:3" x14ac:dyDescent="0.25">
      <c r="A33" s="4" t="s">
        <v>7</v>
      </c>
      <c r="C33" s="46">
        <f>+C30</f>
        <v>147144818</v>
      </c>
    </row>
    <row r="34" spans="1:3" x14ac:dyDescent="0.25">
      <c r="A34" s="4"/>
      <c r="C34" s="18"/>
    </row>
    <row r="35" spans="1:3" ht="16.5" thickBot="1" x14ac:dyDescent="0.3">
      <c r="A35" s="4" t="s">
        <v>8</v>
      </c>
      <c r="C35" s="47">
        <f>+C23+C33</f>
        <v>901349864.60497606</v>
      </c>
    </row>
    <row r="36" spans="1:3" ht="16.5" thickTop="1" x14ac:dyDescent="0.25">
      <c r="A36" s="196" t="s">
        <v>119</v>
      </c>
      <c r="C36" s="1"/>
    </row>
    <row r="37" spans="1:3" x14ac:dyDescent="0.25">
      <c r="A37" s="196"/>
      <c r="C37" s="20"/>
    </row>
    <row r="38" spans="1:3" hidden="1" x14ac:dyDescent="0.25">
      <c r="A38" s="19" t="s">
        <v>9</v>
      </c>
      <c r="C38" s="6">
        <v>0</v>
      </c>
    </row>
    <row r="39" spans="1:3" ht="15" hidden="1" customHeight="1" x14ac:dyDescent="0.25">
      <c r="A39" s="19" t="s">
        <v>154</v>
      </c>
      <c r="C39" s="43">
        <f>+'[1]Cuentas Por Pagar'!C15</f>
        <v>0</v>
      </c>
    </row>
    <row r="40" spans="1:3" ht="15" hidden="1" customHeight="1" x14ac:dyDescent="0.25">
      <c r="A40" s="19" t="s">
        <v>24</v>
      </c>
      <c r="C40" s="43">
        <v>0</v>
      </c>
    </row>
    <row r="41" spans="1:3" ht="15" hidden="1" customHeight="1" x14ac:dyDescent="0.25">
      <c r="A41" s="19" t="s">
        <v>25</v>
      </c>
      <c r="C41" s="43">
        <v>0</v>
      </c>
    </row>
    <row r="42" spans="1:3" ht="15" hidden="1" customHeight="1" x14ac:dyDescent="0.25">
      <c r="A42" s="19" t="s">
        <v>26</v>
      </c>
      <c r="C42" s="43">
        <v>0</v>
      </c>
    </row>
    <row r="43" spans="1:3" ht="15" customHeight="1" x14ac:dyDescent="0.25">
      <c r="A43" s="19" t="s">
        <v>27</v>
      </c>
      <c r="C43" s="83">
        <v>14886739.502</v>
      </c>
    </row>
    <row r="44" spans="1:3" ht="15" hidden="1" customHeight="1" x14ac:dyDescent="0.25">
      <c r="A44" s="19" t="s">
        <v>28</v>
      </c>
      <c r="C44" s="43">
        <v>0</v>
      </c>
    </row>
    <row r="45" spans="1:3" ht="15" hidden="1" customHeight="1" x14ac:dyDescent="0.25">
      <c r="A45" s="19" t="s">
        <v>29</v>
      </c>
      <c r="C45" s="43">
        <v>0</v>
      </c>
    </row>
    <row r="46" spans="1:3" ht="15" hidden="1" customHeight="1" x14ac:dyDescent="0.25">
      <c r="A46" s="19" t="s">
        <v>10</v>
      </c>
      <c r="C46" s="45">
        <v>0</v>
      </c>
    </row>
    <row r="47" spans="1:3" ht="15" customHeight="1" x14ac:dyDescent="0.25">
      <c r="A47" s="4" t="s">
        <v>11</v>
      </c>
      <c r="C47" s="46">
        <f>SUM(C38:C46)</f>
        <v>14886739.502</v>
      </c>
    </row>
    <row r="48" spans="1:3" ht="18" customHeight="1" x14ac:dyDescent="0.25">
      <c r="A48" s="4"/>
      <c r="C48" s="18"/>
    </row>
    <row r="49" spans="1:7" x14ac:dyDescent="0.25">
      <c r="A49" s="4" t="s">
        <v>12</v>
      </c>
      <c r="C49" s="1"/>
    </row>
    <row r="50" spans="1:7" x14ac:dyDescent="0.25">
      <c r="A50" s="19" t="s">
        <v>13</v>
      </c>
      <c r="C50" s="66">
        <v>5327210.5199999996</v>
      </c>
    </row>
    <row r="51" spans="1:7" hidden="1" x14ac:dyDescent="0.25">
      <c r="A51" s="19" t="s">
        <v>14</v>
      </c>
      <c r="C51" s="6">
        <v>0</v>
      </c>
    </row>
    <row r="52" spans="1:7" hidden="1" x14ac:dyDescent="0.25">
      <c r="A52" s="19" t="s">
        <v>30</v>
      </c>
      <c r="C52" s="6">
        <v>0</v>
      </c>
    </row>
    <row r="53" spans="1:7" hidden="1" x14ac:dyDescent="0.25">
      <c r="A53" s="19" t="s">
        <v>31</v>
      </c>
      <c r="C53" s="66"/>
    </row>
    <row r="54" spans="1:7" ht="31.5" hidden="1" x14ac:dyDescent="0.25">
      <c r="A54" s="19" t="s">
        <v>32</v>
      </c>
      <c r="C54" s="6">
        <v>0</v>
      </c>
    </row>
    <row r="55" spans="1:7" hidden="1" x14ac:dyDescent="0.25">
      <c r="A55" s="19" t="s">
        <v>33</v>
      </c>
      <c r="C55" s="25">
        <v>0</v>
      </c>
    </row>
    <row r="56" spans="1:7" x14ac:dyDescent="0.25">
      <c r="A56" s="4" t="s">
        <v>15</v>
      </c>
      <c r="C56" s="67">
        <f>SUM(C50:C55)</f>
        <v>5327210.5199999996</v>
      </c>
    </row>
    <row r="57" spans="1:7" ht="10.5" customHeight="1" x14ac:dyDescent="0.25">
      <c r="A57" s="4"/>
      <c r="C57" s="18"/>
    </row>
    <row r="58" spans="1:7" x14ac:dyDescent="0.25">
      <c r="A58" s="4" t="s">
        <v>16</v>
      </c>
      <c r="C58" s="57">
        <f>+C47+C56</f>
        <v>20213950.022</v>
      </c>
      <c r="D58" s="81"/>
    </row>
    <row r="59" spans="1:7" ht="9" customHeight="1" x14ac:dyDescent="0.25">
      <c r="A59" s="4"/>
      <c r="C59" s="18"/>
      <c r="D59" s="173"/>
      <c r="E59" s="173"/>
      <c r="F59" s="139"/>
      <c r="G59" s="139"/>
    </row>
    <row r="60" spans="1:7" x14ac:dyDescent="0.25">
      <c r="A60" s="4" t="s">
        <v>155</v>
      </c>
      <c r="C60" s="1"/>
      <c r="D60" s="173"/>
      <c r="E60" s="173"/>
      <c r="F60" s="139"/>
      <c r="G60" s="139"/>
    </row>
    <row r="61" spans="1:7" ht="12.75" customHeight="1" x14ac:dyDescent="0.25">
      <c r="A61" s="19" t="s">
        <v>17</v>
      </c>
      <c r="C61" s="43">
        <f>+'[1]Cambio de Patrimonio'!B17</f>
        <v>412502736.45999998</v>
      </c>
      <c r="D61" s="173"/>
      <c r="E61" s="173"/>
      <c r="F61" s="139"/>
      <c r="G61" s="139"/>
    </row>
    <row r="62" spans="1:7" ht="12.75" customHeight="1" x14ac:dyDescent="0.25">
      <c r="A62" s="19" t="s">
        <v>18</v>
      </c>
      <c r="C62" s="6">
        <v>0</v>
      </c>
      <c r="D62" s="173"/>
      <c r="E62" s="173"/>
      <c r="F62" s="139"/>
      <c r="G62" s="139"/>
    </row>
    <row r="63" spans="1:7" x14ac:dyDescent="0.25">
      <c r="A63" s="19" t="s">
        <v>50</v>
      </c>
      <c r="C63" s="41">
        <v>11027935.960000008</v>
      </c>
      <c r="D63" s="173"/>
      <c r="E63" s="173"/>
      <c r="F63" s="139"/>
      <c r="G63" s="139"/>
    </row>
    <row r="64" spans="1:7" x14ac:dyDescent="0.25">
      <c r="A64" s="19" t="s">
        <v>116</v>
      </c>
      <c r="C64" s="43">
        <v>457605242.16287005</v>
      </c>
      <c r="D64" s="173"/>
      <c r="E64" s="173"/>
      <c r="F64" s="139"/>
      <c r="G64" s="139"/>
    </row>
    <row r="65" spans="1:24" ht="15.75" hidden="1" customHeight="1" x14ac:dyDescent="0.25">
      <c r="A65" s="19" t="s">
        <v>19</v>
      </c>
      <c r="C65" s="25">
        <v>0</v>
      </c>
      <c r="D65" s="173"/>
      <c r="E65" s="173"/>
      <c r="F65" s="139"/>
      <c r="G65" s="139"/>
    </row>
    <row r="66" spans="1:24" s="22" customFormat="1" x14ac:dyDescent="0.25">
      <c r="A66" s="85" t="s">
        <v>118</v>
      </c>
      <c r="C66" s="89">
        <f>SUM(C61:C65)</f>
        <v>881135914.58287001</v>
      </c>
      <c r="D66" s="173"/>
      <c r="E66" s="178"/>
      <c r="F66" s="140"/>
      <c r="G66" s="140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</row>
    <row r="67" spans="1:24" ht="32.25" thickBot="1" x14ac:dyDescent="0.3">
      <c r="A67" s="4" t="s">
        <v>120</v>
      </c>
      <c r="C67" s="110">
        <f>SUM(C58+C66)</f>
        <v>901349864.60486996</v>
      </c>
      <c r="D67" s="81"/>
    </row>
    <row r="68" spans="1:24" ht="16.5" thickTop="1" x14ac:dyDescent="0.25">
      <c r="B68" s="56"/>
      <c r="C68" s="81"/>
      <c r="D68" s="81"/>
    </row>
    <row r="69" spans="1:24" x14ac:dyDescent="0.25">
      <c r="C69" s="81"/>
      <c r="D69" s="81"/>
    </row>
    <row r="70" spans="1:24" x14ac:dyDescent="0.25">
      <c r="B70"/>
      <c r="C70" s="81"/>
      <c r="D70" s="81"/>
    </row>
    <row r="71" spans="1:24" x14ac:dyDescent="0.25">
      <c r="A71" s="65" t="s">
        <v>152</v>
      </c>
      <c r="C71" s="62" t="s">
        <v>172</v>
      </c>
      <c r="D71" s="81"/>
    </row>
    <row r="72" spans="1:24" x14ac:dyDescent="0.25">
      <c r="A72" s="86" t="s">
        <v>153</v>
      </c>
      <c r="C72" s="177" t="s">
        <v>171</v>
      </c>
    </row>
    <row r="73" spans="1:24" x14ac:dyDescent="0.25">
      <c r="C73" s="170"/>
    </row>
    <row r="74" spans="1:24" x14ac:dyDescent="0.25">
      <c r="C74" s="81"/>
    </row>
    <row r="75" spans="1:24" x14ac:dyDescent="0.25">
      <c r="C75" s="81"/>
    </row>
    <row r="76" spans="1:24" x14ac:dyDescent="0.25">
      <c r="C76" s="81"/>
    </row>
    <row r="77" spans="1:24" x14ac:dyDescent="0.25">
      <c r="C77" s="81"/>
    </row>
    <row r="78" spans="1:24" x14ac:dyDescent="0.25">
      <c r="C78" s="81"/>
    </row>
    <row r="79" spans="1:24" x14ac:dyDescent="0.25">
      <c r="C79" s="81"/>
    </row>
  </sheetData>
  <mergeCells count="1">
    <mergeCell ref="A36:A37"/>
  </mergeCells>
  <pageMargins left="0.70866141732283472" right="0.70866141732283472" top="1.7361023622047247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39" workbookViewId="0">
      <selection activeCell="A44" sqref="A44"/>
    </sheetView>
  </sheetViews>
  <sheetFormatPr baseColWidth="10" defaultColWidth="11.42578125" defaultRowHeight="15.75" x14ac:dyDescent="0.25"/>
  <cols>
    <col min="1" max="1" width="43.85546875" style="8" customWidth="1"/>
    <col min="2" max="2" width="22" style="8" bestFit="1" customWidth="1"/>
    <col min="3" max="16384" width="11.42578125" style="8"/>
  </cols>
  <sheetData>
    <row r="1" spans="1:6" x14ac:dyDescent="0.25">
      <c r="A1" s="69"/>
      <c r="B1" s="146"/>
    </row>
    <row r="2" spans="1:6" x14ac:dyDescent="0.25">
      <c r="A2" s="69"/>
      <c r="B2" s="146"/>
    </row>
    <row r="3" spans="1:6" x14ac:dyDescent="0.25">
      <c r="A3" s="69"/>
      <c r="B3" s="146"/>
    </row>
    <row r="4" spans="1:6" ht="15.75" customHeight="1" x14ac:dyDescent="0.25">
      <c r="A4" s="69"/>
      <c r="B4" s="147" t="s">
        <v>158</v>
      </c>
    </row>
    <row r="5" spans="1:6" x14ac:dyDescent="0.25">
      <c r="A5" s="69"/>
      <c r="B5" s="148" t="s">
        <v>165</v>
      </c>
    </row>
    <row r="6" spans="1:6" ht="18.75" x14ac:dyDescent="0.25">
      <c r="B6" s="149"/>
    </row>
    <row r="7" spans="1:6" x14ac:dyDescent="0.25">
      <c r="A7" s="69"/>
      <c r="B7" s="150"/>
    </row>
    <row r="8" spans="1:6" ht="15.75" customHeight="1" x14ac:dyDescent="0.25">
      <c r="A8" s="69"/>
      <c r="B8" s="151" t="s">
        <v>34</v>
      </c>
    </row>
    <row r="9" spans="1:6" ht="15.75" customHeight="1" x14ac:dyDescent="0.25">
      <c r="A9" s="87"/>
      <c r="B9" s="152" t="s">
        <v>175</v>
      </c>
    </row>
    <row r="10" spans="1:6" x14ac:dyDescent="0.25">
      <c r="A10" s="87"/>
      <c r="B10" s="153" t="s">
        <v>160</v>
      </c>
    </row>
    <row r="11" spans="1:6" x14ac:dyDescent="0.25">
      <c r="A11" s="87"/>
      <c r="B11" s="154"/>
    </row>
    <row r="12" spans="1:6" x14ac:dyDescent="0.25">
      <c r="A12" s="197"/>
      <c r="B12" s="197"/>
    </row>
    <row r="13" spans="1:6" x14ac:dyDescent="0.25">
      <c r="B13" s="155"/>
      <c r="C13" s="180"/>
      <c r="D13" s="180"/>
      <c r="E13" s="180"/>
      <c r="F13" s="180"/>
    </row>
    <row r="14" spans="1:6" ht="15.75" customHeight="1" x14ac:dyDescent="0.25">
      <c r="A14" s="10" t="s">
        <v>157</v>
      </c>
    </row>
    <row r="15" spans="1:6" ht="15.75" customHeight="1" x14ac:dyDescent="0.25">
      <c r="A15" s="11" t="s">
        <v>35</v>
      </c>
      <c r="B15" s="156">
        <v>0</v>
      </c>
    </row>
    <row r="16" spans="1:6" ht="15.75" customHeight="1" x14ac:dyDescent="0.25">
      <c r="A16" s="11" t="s">
        <v>36</v>
      </c>
      <c r="B16" s="157">
        <v>57828909.380000003</v>
      </c>
    </row>
    <row r="17" spans="1:2" x14ac:dyDescent="0.25">
      <c r="A17" s="11" t="s">
        <v>37</v>
      </c>
      <c r="B17" s="157">
        <v>57822996</v>
      </c>
    </row>
    <row r="18" spans="1:2" x14ac:dyDescent="0.25">
      <c r="A18" s="11" t="s">
        <v>38</v>
      </c>
      <c r="B18" s="157">
        <v>0</v>
      </c>
    </row>
    <row r="19" spans="1:2" x14ac:dyDescent="0.25">
      <c r="A19" s="10" t="s">
        <v>39</v>
      </c>
      <c r="B19" s="158">
        <f>SUM(B15:B18)</f>
        <v>115651905.38</v>
      </c>
    </row>
    <row r="20" spans="1:2" x14ac:dyDescent="0.25">
      <c r="A20" s="13"/>
      <c r="B20" s="143"/>
    </row>
    <row r="21" spans="1:2" x14ac:dyDescent="0.25">
      <c r="A21" s="9" t="s">
        <v>156</v>
      </c>
    </row>
    <row r="22" spans="1:2" ht="15.75" customHeight="1" x14ac:dyDescent="0.25">
      <c r="A22" s="11" t="s">
        <v>40</v>
      </c>
      <c r="B22" s="159">
        <v>85932455.739999995</v>
      </c>
    </row>
    <row r="23" spans="1:2" x14ac:dyDescent="0.25">
      <c r="A23" s="11" t="s">
        <v>41</v>
      </c>
    </row>
    <row r="24" spans="1:2" ht="16.5" customHeight="1" x14ac:dyDescent="0.25">
      <c r="A24" s="11" t="s">
        <v>42</v>
      </c>
      <c r="B24" s="159">
        <v>15165719.1</v>
      </c>
    </row>
    <row r="25" spans="1:2" x14ac:dyDescent="0.25">
      <c r="A25" s="11" t="s">
        <v>43</v>
      </c>
      <c r="B25" s="159">
        <v>1869491.81</v>
      </c>
    </row>
    <row r="26" spans="1:2" x14ac:dyDescent="0.25">
      <c r="A26" s="11" t="s">
        <v>44</v>
      </c>
      <c r="B26" s="159">
        <v>0</v>
      </c>
    </row>
    <row r="27" spans="1:2" x14ac:dyDescent="0.25">
      <c r="A27" s="11" t="s">
        <v>45</v>
      </c>
      <c r="B27" s="157">
        <v>1655952.77</v>
      </c>
    </row>
    <row r="28" spans="1:2" x14ac:dyDescent="0.25">
      <c r="A28" s="11" t="s">
        <v>46</v>
      </c>
      <c r="B28" s="157">
        <v>350</v>
      </c>
    </row>
    <row r="29" spans="1:2" x14ac:dyDescent="0.25">
      <c r="A29" s="10" t="s">
        <v>47</v>
      </c>
      <c r="B29" s="160">
        <f>SUM(B22:B28)</f>
        <v>104623969.41999999</v>
      </c>
    </row>
    <row r="30" spans="1:2" x14ac:dyDescent="0.25">
      <c r="A30" s="13"/>
      <c r="B30" s="143"/>
    </row>
    <row r="31" spans="1:2" x14ac:dyDescent="0.25">
      <c r="A31" s="11" t="s">
        <v>48</v>
      </c>
      <c r="B31" s="156" t="s">
        <v>115</v>
      </c>
    </row>
    <row r="32" spans="1:2" x14ac:dyDescent="0.25">
      <c r="A32" s="13"/>
    </row>
    <row r="33" spans="1:2" x14ac:dyDescent="0.25">
      <c r="A33" s="11" t="s">
        <v>49</v>
      </c>
      <c r="B33" s="156">
        <v>0</v>
      </c>
    </row>
    <row r="34" spans="1:2" x14ac:dyDescent="0.25">
      <c r="A34" s="13"/>
    </row>
    <row r="35" spans="1:2" x14ac:dyDescent="0.25">
      <c r="A35" s="10" t="s">
        <v>50</v>
      </c>
      <c r="B35" s="161">
        <f>+B19-B29</f>
        <v>11027935.960000008</v>
      </c>
    </row>
    <row r="36" spans="1:2" x14ac:dyDescent="0.25">
      <c r="A36" s="13"/>
      <c r="B36" s="143"/>
    </row>
    <row r="37" spans="1:2" x14ac:dyDescent="0.25">
      <c r="A37" s="14" t="s">
        <v>51</v>
      </c>
    </row>
    <row r="38" spans="1:2" x14ac:dyDescent="0.25">
      <c r="A38" s="11" t="s">
        <v>52</v>
      </c>
      <c r="B38" s="156">
        <v>0</v>
      </c>
    </row>
    <row r="39" spans="1:2" x14ac:dyDescent="0.25">
      <c r="A39" s="11" t="s">
        <v>19</v>
      </c>
      <c r="B39" s="156">
        <v>0</v>
      </c>
    </row>
    <row r="40" spans="1:2" ht="16.5" thickBot="1" x14ac:dyDescent="0.3">
      <c r="A40" s="15"/>
      <c r="B40" s="162">
        <v>0</v>
      </c>
    </row>
    <row r="41" spans="1:2" ht="16.5" thickTop="1" x14ac:dyDescent="0.25">
      <c r="A41" s="13"/>
    </row>
    <row r="42" spans="1:2" x14ac:dyDescent="0.25">
      <c r="A42" s="16"/>
    </row>
    <row r="44" spans="1:2" x14ac:dyDescent="0.25">
      <c r="B44" s="170"/>
    </row>
    <row r="45" spans="1:2" x14ac:dyDescent="0.25">
      <c r="A45" s="65" t="s">
        <v>152</v>
      </c>
    </row>
    <row r="46" spans="1:2" x14ac:dyDescent="0.25">
      <c r="A46" s="177" t="s">
        <v>153</v>
      </c>
    </row>
  </sheetData>
  <mergeCells count="1">
    <mergeCell ref="A12:B12"/>
  </mergeCells>
  <printOptions horizontalCentered="1"/>
  <pageMargins left="0.31496062992125984" right="0.31496062992125984" top="0.35433070866141736" bottom="0.35433070866141736" header="0.31496062992125984" footer="0.31496062992125984"/>
  <pageSetup paperSize="122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0"/>
  <sheetViews>
    <sheetView topLeftCell="A59" zoomScaleNormal="100" workbookViewId="0">
      <selection activeCell="A68" sqref="A68:XFD70"/>
    </sheetView>
  </sheetViews>
  <sheetFormatPr baseColWidth="10" defaultColWidth="11.42578125" defaultRowHeight="15.75" x14ac:dyDescent="0.25"/>
  <cols>
    <col min="1" max="1" width="57.85546875" style="8" customWidth="1"/>
    <col min="2" max="2" width="18.5703125" style="81" bestFit="1" customWidth="1"/>
    <col min="3" max="3" width="18.85546875" style="78" customWidth="1"/>
    <col min="4" max="4" width="23.140625" style="81" customWidth="1"/>
    <col min="5" max="5" width="18.85546875" style="109" customWidth="1"/>
    <col min="6" max="6" width="18.5703125" style="81" customWidth="1"/>
    <col min="7" max="7" width="23.28515625" style="81" customWidth="1"/>
    <col min="8" max="8" width="22.42578125" style="12" customWidth="1"/>
    <col min="9" max="10" width="18.5703125" style="12" bestFit="1" customWidth="1"/>
    <col min="11" max="12" width="13.28515625" style="12" bestFit="1" customWidth="1"/>
    <col min="13" max="13" width="18.7109375" style="12" bestFit="1" customWidth="1"/>
    <col min="14" max="14" width="17.42578125" style="8" bestFit="1" customWidth="1"/>
    <col min="15" max="15" width="19.7109375" style="8" customWidth="1"/>
    <col min="16" max="16384" width="11.42578125" style="8"/>
  </cols>
  <sheetData>
    <row r="1" spans="1:15" x14ac:dyDescent="0.25">
      <c r="H1" s="81"/>
      <c r="I1" s="81"/>
    </row>
    <row r="2" spans="1:15" x14ac:dyDescent="0.25">
      <c r="H2" s="81"/>
      <c r="I2" s="81"/>
    </row>
    <row r="3" spans="1:15" x14ac:dyDescent="0.25">
      <c r="H3" s="81"/>
      <c r="I3" s="81"/>
    </row>
    <row r="4" spans="1:15" x14ac:dyDescent="0.25">
      <c r="A4" s="199" t="s">
        <v>161</v>
      </c>
      <c r="B4" s="199"/>
      <c r="C4" s="199"/>
      <c r="H4" s="81"/>
      <c r="I4" s="81"/>
    </row>
    <row r="5" spans="1:15" x14ac:dyDescent="0.25">
      <c r="A5" s="197" t="s">
        <v>63</v>
      </c>
      <c r="B5" s="197"/>
      <c r="C5" s="197"/>
      <c r="H5" s="81"/>
      <c r="I5" s="81"/>
    </row>
    <row r="6" spans="1:15" x14ac:dyDescent="0.25">
      <c r="A6" s="200" t="s">
        <v>176</v>
      </c>
      <c r="B6" s="200"/>
      <c r="C6" s="200"/>
      <c r="H6" s="81"/>
      <c r="I6" s="81"/>
    </row>
    <row r="7" spans="1:15" x14ac:dyDescent="0.25">
      <c r="A7" s="200" t="s">
        <v>54</v>
      </c>
      <c r="B7" s="200"/>
      <c r="C7" s="200"/>
      <c r="H7" s="81"/>
      <c r="I7" s="81"/>
    </row>
    <row r="8" spans="1:15" x14ac:dyDescent="0.25">
      <c r="A8" s="111"/>
      <c r="D8" s="125"/>
      <c r="E8" s="168"/>
      <c r="F8" s="125"/>
      <c r="H8" s="81"/>
      <c r="I8" s="81"/>
    </row>
    <row r="9" spans="1:15" x14ac:dyDescent="0.25">
      <c r="A9" s="111"/>
      <c r="D9" s="125"/>
      <c r="E9" s="168"/>
      <c r="F9" s="125"/>
      <c r="H9" s="81"/>
      <c r="I9" s="81"/>
      <c r="N9" s="12"/>
      <c r="O9" s="12"/>
    </row>
    <row r="10" spans="1:15" ht="31.5" x14ac:dyDescent="0.25">
      <c r="A10" s="98" t="s">
        <v>64</v>
      </c>
      <c r="D10" s="125"/>
      <c r="E10" s="168"/>
      <c r="F10" s="125"/>
      <c r="H10" s="81"/>
      <c r="I10" s="81"/>
      <c r="N10" s="12"/>
      <c r="O10" s="12"/>
    </row>
    <row r="11" spans="1:15" hidden="1" x14ac:dyDescent="0.25">
      <c r="A11" s="112" t="s">
        <v>65</v>
      </c>
      <c r="B11" s="113">
        <v>0</v>
      </c>
      <c r="C11" s="100"/>
      <c r="D11" s="125"/>
      <c r="E11" s="168"/>
      <c r="F11" s="125"/>
      <c r="H11" s="81"/>
      <c r="I11" s="81"/>
      <c r="N11" s="12"/>
      <c r="O11" s="12"/>
    </row>
    <row r="12" spans="1:15" hidden="1" x14ac:dyDescent="0.25">
      <c r="A12" s="112" t="s">
        <v>66</v>
      </c>
      <c r="B12" s="113">
        <v>0</v>
      </c>
      <c r="C12" s="100"/>
      <c r="D12" s="125"/>
      <c r="E12" s="168"/>
      <c r="F12" s="125"/>
      <c r="H12" s="81"/>
      <c r="I12" s="81"/>
      <c r="N12" s="12"/>
      <c r="O12" s="12"/>
    </row>
    <row r="13" spans="1:15" x14ac:dyDescent="0.25">
      <c r="A13" s="112" t="s">
        <v>88</v>
      </c>
      <c r="B13" s="113">
        <v>57828909.380000003</v>
      </c>
      <c r="C13" s="101"/>
      <c r="D13" s="125"/>
      <c r="E13" s="168"/>
      <c r="F13" s="125"/>
      <c r="H13" s="81"/>
      <c r="I13" s="81"/>
      <c r="N13" s="12"/>
      <c r="O13" s="12"/>
    </row>
    <row r="14" spans="1:15" x14ac:dyDescent="0.25">
      <c r="A14" s="112" t="s">
        <v>145</v>
      </c>
      <c r="B14" s="113">
        <v>57822996</v>
      </c>
      <c r="C14" s="101"/>
      <c r="D14" s="125"/>
      <c r="E14" s="168"/>
      <c r="F14" s="125"/>
      <c r="H14" s="81"/>
      <c r="I14" s="81"/>
      <c r="N14" s="12"/>
      <c r="O14" s="12"/>
    </row>
    <row r="15" spans="1:15" hidden="1" x14ac:dyDescent="0.25">
      <c r="A15" s="112" t="s">
        <v>89</v>
      </c>
      <c r="B15" s="113"/>
      <c r="C15" s="101"/>
      <c r="D15" s="125"/>
      <c r="E15" s="168"/>
      <c r="F15" s="125"/>
      <c r="H15" s="81"/>
      <c r="I15" s="81"/>
      <c r="N15" s="12"/>
      <c r="O15" s="12"/>
    </row>
    <row r="16" spans="1:15" hidden="1" x14ac:dyDescent="0.25">
      <c r="A16" s="112" t="s">
        <v>90</v>
      </c>
      <c r="B16" s="113"/>
      <c r="C16" s="101"/>
      <c r="D16" s="125"/>
      <c r="E16" s="168"/>
      <c r="F16" s="125"/>
      <c r="H16" s="81"/>
      <c r="I16" s="81"/>
      <c r="N16" s="12"/>
      <c r="O16" s="12"/>
    </row>
    <row r="17" spans="1:15" hidden="1" x14ac:dyDescent="0.25">
      <c r="A17" s="112" t="s">
        <v>144</v>
      </c>
      <c r="B17" s="113"/>
      <c r="C17" s="101"/>
      <c r="D17" s="125"/>
      <c r="E17" s="168"/>
      <c r="F17" s="125"/>
      <c r="H17" s="81"/>
      <c r="I17" s="81"/>
      <c r="N17" s="12"/>
      <c r="O17" s="12"/>
    </row>
    <row r="18" spans="1:15" x14ac:dyDescent="0.25">
      <c r="A18" s="112" t="s">
        <v>67</v>
      </c>
      <c r="B18" s="113">
        <v>0</v>
      </c>
      <c r="C18" s="82"/>
      <c r="D18" s="125"/>
      <c r="E18" s="168"/>
      <c r="F18" s="125"/>
      <c r="H18" s="81"/>
      <c r="I18" s="81"/>
      <c r="N18" s="12"/>
      <c r="O18" s="12"/>
    </row>
    <row r="19" spans="1:15" ht="31.5" hidden="1" x14ac:dyDescent="0.25">
      <c r="A19" s="112" t="s">
        <v>92</v>
      </c>
      <c r="B19" s="113">
        <v>0</v>
      </c>
      <c r="C19" s="101"/>
      <c r="D19" s="125"/>
      <c r="E19" s="168"/>
      <c r="F19" s="125"/>
      <c r="H19" s="81"/>
      <c r="I19" s="81"/>
      <c r="N19" s="12"/>
      <c r="O19" s="12"/>
    </row>
    <row r="20" spans="1:15" x14ac:dyDescent="0.25">
      <c r="A20" s="112" t="s">
        <v>91</v>
      </c>
      <c r="B20" s="113">
        <v>-78950963.299999997</v>
      </c>
      <c r="C20" s="82"/>
      <c r="D20" s="125"/>
      <c r="E20" s="168"/>
      <c r="F20" s="125"/>
      <c r="H20" s="81"/>
      <c r="I20" s="81"/>
      <c r="N20" s="12"/>
      <c r="O20" s="12"/>
    </row>
    <row r="21" spans="1:15" x14ac:dyDescent="0.25">
      <c r="A21" s="112" t="s">
        <v>94</v>
      </c>
      <c r="B21" s="113">
        <v>-6981492.4399999995</v>
      </c>
      <c r="C21" s="82"/>
      <c r="D21" s="125"/>
      <c r="E21" s="168"/>
      <c r="F21" s="125"/>
      <c r="H21" s="81"/>
      <c r="I21" s="81"/>
      <c r="N21" s="12"/>
      <c r="O21" s="12"/>
    </row>
    <row r="22" spans="1:15" hidden="1" x14ac:dyDescent="0.25">
      <c r="A22" s="112" t="s">
        <v>93</v>
      </c>
      <c r="B22" s="113">
        <v>0</v>
      </c>
      <c r="C22" s="101"/>
      <c r="D22" s="125"/>
      <c r="E22" s="168"/>
      <c r="F22" s="125"/>
      <c r="H22" s="81"/>
      <c r="I22" s="81"/>
    </row>
    <row r="23" spans="1:15" x14ac:dyDescent="0.25">
      <c r="A23" s="112" t="s">
        <v>68</v>
      </c>
      <c r="B23" s="113">
        <v>-17935637.129999999</v>
      </c>
      <c r="C23" s="82"/>
      <c r="D23" s="125"/>
      <c r="E23" s="168"/>
      <c r="F23" s="125"/>
      <c r="H23" s="81"/>
      <c r="I23" s="81"/>
    </row>
    <row r="24" spans="1:15" hidden="1" x14ac:dyDescent="0.25">
      <c r="A24" s="112" t="s">
        <v>95</v>
      </c>
      <c r="B24" s="113">
        <v>0</v>
      </c>
      <c r="C24" s="101"/>
      <c r="D24" s="125"/>
      <c r="E24" s="168"/>
      <c r="F24" s="125"/>
      <c r="H24" s="81"/>
      <c r="I24" s="81"/>
    </row>
    <row r="25" spans="1:15" hidden="1" x14ac:dyDescent="0.25">
      <c r="A25" s="112" t="s">
        <v>146</v>
      </c>
      <c r="B25" s="113">
        <v>0</v>
      </c>
      <c r="C25" s="101"/>
      <c r="D25" s="125"/>
      <c r="E25" s="168"/>
      <c r="F25" s="125"/>
      <c r="H25" s="81"/>
      <c r="I25" s="81"/>
    </row>
    <row r="26" spans="1:15" x14ac:dyDescent="0.25">
      <c r="A26" s="112" t="s">
        <v>69</v>
      </c>
      <c r="B26" s="113">
        <v>-1656302.77</v>
      </c>
      <c r="C26" s="101"/>
      <c r="D26" s="125"/>
      <c r="E26" s="168"/>
      <c r="F26" s="125"/>
      <c r="H26" s="81"/>
      <c r="I26" s="81"/>
    </row>
    <row r="27" spans="1:15" x14ac:dyDescent="0.25">
      <c r="A27" s="98" t="s">
        <v>70</v>
      </c>
      <c r="B27" s="114">
        <f>SUM(B11:B26)</f>
        <v>10127509.740000002</v>
      </c>
      <c r="C27" s="102"/>
      <c r="D27" s="125"/>
      <c r="E27" s="168"/>
      <c r="F27" s="125"/>
      <c r="H27" s="81"/>
      <c r="I27" s="81"/>
    </row>
    <row r="28" spans="1:15" x14ac:dyDescent="0.25">
      <c r="A28" s="115"/>
      <c r="B28" s="116"/>
      <c r="C28" s="103"/>
      <c r="D28" s="125"/>
      <c r="E28" s="168"/>
      <c r="F28" s="125"/>
      <c r="H28" s="81"/>
      <c r="I28" s="81"/>
    </row>
    <row r="29" spans="1:15" x14ac:dyDescent="0.25">
      <c r="A29" s="117" t="s">
        <v>71</v>
      </c>
      <c r="B29" s="118"/>
      <c r="C29" s="104"/>
      <c r="D29" s="125"/>
      <c r="E29" s="168"/>
      <c r="F29" s="125"/>
      <c r="H29" s="81"/>
      <c r="I29" s="81"/>
    </row>
    <row r="30" spans="1:15" hidden="1" x14ac:dyDescent="0.25">
      <c r="A30" s="119" t="s">
        <v>72</v>
      </c>
      <c r="B30" s="113">
        <v>0</v>
      </c>
      <c r="C30" s="105"/>
      <c r="D30" s="125"/>
      <c r="E30" s="168"/>
      <c r="F30" s="125"/>
      <c r="H30" s="81"/>
      <c r="I30" s="81"/>
    </row>
    <row r="31" spans="1:15" ht="31.5" hidden="1" x14ac:dyDescent="0.25">
      <c r="A31" s="112" t="s">
        <v>73</v>
      </c>
      <c r="B31" s="113">
        <v>0</v>
      </c>
      <c r="C31" s="105"/>
      <c r="D31" s="125"/>
      <c r="E31" s="168"/>
      <c r="F31" s="125"/>
      <c r="H31" s="81"/>
      <c r="I31" s="81"/>
    </row>
    <row r="32" spans="1:15" ht="31.5" hidden="1" x14ac:dyDescent="0.25">
      <c r="A32" s="112" t="s">
        <v>96</v>
      </c>
      <c r="B32" s="113">
        <v>0</v>
      </c>
      <c r="C32" s="105"/>
      <c r="D32" s="125"/>
      <c r="E32" s="168"/>
      <c r="F32" s="125"/>
      <c r="H32" s="81"/>
      <c r="I32" s="81"/>
    </row>
    <row r="33" spans="1:15" ht="31.5" hidden="1" x14ac:dyDescent="0.25">
      <c r="A33" s="112" t="s">
        <v>97</v>
      </c>
      <c r="B33" s="113">
        <v>0</v>
      </c>
      <c r="C33" s="105"/>
      <c r="D33" s="125"/>
      <c r="E33" s="168"/>
      <c r="F33" s="125"/>
      <c r="H33" s="81"/>
      <c r="I33" s="81"/>
    </row>
    <row r="34" spans="1:15" ht="31.5" hidden="1" x14ac:dyDescent="0.25">
      <c r="A34" s="112" t="s">
        <v>98</v>
      </c>
      <c r="B34" s="113">
        <v>0</v>
      </c>
      <c r="C34" s="105"/>
      <c r="D34" s="125"/>
      <c r="E34" s="168"/>
      <c r="F34" s="125"/>
      <c r="H34" s="81"/>
      <c r="I34" s="81"/>
    </row>
    <row r="35" spans="1:15" hidden="1" x14ac:dyDescent="0.25">
      <c r="A35" s="112" t="s">
        <v>67</v>
      </c>
      <c r="B35" s="113">
        <v>0</v>
      </c>
      <c r="C35" s="105"/>
      <c r="D35" s="125"/>
      <c r="E35" s="168"/>
      <c r="F35" s="125"/>
      <c r="H35" s="81"/>
      <c r="I35" s="81"/>
    </row>
    <row r="36" spans="1:15" x14ac:dyDescent="0.25">
      <c r="A36" s="112" t="s">
        <v>74</v>
      </c>
      <c r="B36" s="113">
        <v>-3595333.2699999996</v>
      </c>
      <c r="D36" s="125"/>
      <c r="E36" s="168"/>
      <c r="F36" s="174"/>
      <c r="G36" s="84"/>
      <c r="H36" s="84"/>
      <c r="I36" s="81"/>
    </row>
    <row r="37" spans="1:15" ht="31.5" hidden="1" x14ac:dyDescent="0.25">
      <c r="A37" s="112" t="s">
        <v>99</v>
      </c>
      <c r="B37" s="113">
        <v>0</v>
      </c>
      <c r="C37" s="83"/>
      <c r="D37" s="125"/>
      <c r="E37" s="168"/>
      <c r="F37" s="125"/>
      <c r="H37" s="81"/>
      <c r="I37" s="81"/>
    </row>
    <row r="38" spans="1:15" ht="31.5" hidden="1" x14ac:dyDescent="0.25">
      <c r="A38" s="112" t="s">
        <v>100</v>
      </c>
      <c r="B38" s="113">
        <v>0</v>
      </c>
      <c r="C38" s="83"/>
      <c r="D38" s="125"/>
      <c r="E38" s="168"/>
      <c r="F38" s="125"/>
      <c r="H38" s="81"/>
      <c r="I38" s="81"/>
    </row>
    <row r="39" spans="1:15" ht="31.5" hidden="1" x14ac:dyDescent="0.25">
      <c r="A39" s="112" t="s">
        <v>101</v>
      </c>
      <c r="B39" s="113">
        <v>0</v>
      </c>
      <c r="C39" s="83"/>
      <c r="D39" s="125"/>
      <c r="E39" s="168"/>
      <c r="F39" s="125"/>
      <c r="H39" s="81"/>
      <c r="I39" s="81"/>
    </row>
    <row r="40" spans="1:15" ht="31.5" hidden="1" x14ac:dyDescent="0.25">
      <c r="A40" s="112" t="s">
        <v>103</v>
      </c>
      <c r="B40" s="113">
        <v>0</v>
      </c>
      <c r="C40" s="83"/>
      <c r="D40" s="125"/>
      <c r="E40" s="168"/>
      <c r="F40" s="125"/>
      <c r="H40" s="81"/>
      <c r="I40" s="81"/>
    </row>
    <row r="41" spans="1:15" ht="31.5" hidden="1" x14ac:dyDescent="0.25">
      <c r="A41" s="112" t="s">
        <v>102</v>
      </c>
      <c r="B41" s="113">
        <v>0</v>
      </c>
      <c r="C41" s="83"/>
      <c r="D41" s="125"/>
      <c r="E41" s="168"/>
      <c r="F41" s="125"/>
      <c r="H41" s="81"/>
      <c r="I41" s="81"/>
    </row>
    <row r="42" spans="1:15" hidden="1" x14ac:dyDescent="0.25">
      <c r="A42" s="112" t="s">
        <v>69</v>
      </c>
      <c r="B42" s="120">
        <v>0</v>
      </c>
      <c r="C42" s="106"/>
      <c r="D42" s="125"/>
      <c r="E42" s="168"/>
      <c r="F42" s="125"/>
      <c r="H42" s="81"/>
      <c r="I42" s="81"/>
    </row>
    <row r="43" spans="1:15" x14ac:dyDescent="0.25">
      <c r="A43" s="117" t="s">
        <v>75</v>
      </c>
      <c r="B43" s="121">
        <f>SUM(B30:B42)</f>
        <v>-3595333.2699999996</v>
      </c>
      <c r="C43" s="107"/>
      <c r="D43" s="125"/>
      <c r="E43" s="168"/>
      <c r="F43" s="125"/>
      <c r="H43" s="81"/>
      <c r="I43" s="81"/>
    </row>
    <row r="44" spans="1:15" x14ac:dyDescent="0.25">
      <c r="A44" s="115"/>
      <c r="B44" s="116"/>
      <c r="C44" s="108"/>
      <c r="E44" s="168"/>
      <c r="F44" s="125"/>
      <c r="H44" s="81"/>
      <c r="I44" s="81"/>
    </row>
    <row r="45" spans="1:15" x14ac:dyDescent="0.25">
      <c r="A45" s="117" t="s">
        <v>76</v>
      </c>
      <c r="B45" s="118"/>
      <c r="C45" s="104"/>
      <c r="D45" s="125"/>
      <c r="E45" s="168"/>
      <c r="F45" s="125"/>
      <c r="G45" s="137"/>
      <c r="H45" s="137"/>
      <c r="I45" s="137"/>
      <c r="J45" s="137"/>
      <c r="K45" s="137"/>
      <c r="L45" s="137"/>
      <c r="M45" s="137"/>
      <c r="N45" s="137"/>
      <c r="O45" s="137"/>
    </row>
    <row r="46" spans="1:15" ht="15.75" hidden="1" customHeight="1" x14ac:dyDescent="0.25">
      <c r="A46" s="112" t="s">
        <v>77</v>
      </c>
      <c r="B46" s="113">
        <v>0</v>
      </c>
      <c r="C46" s="104"/>
      <c r="D46" s="125"/>
      <c r="E46" s="168"/>
      <c r="F46" s="125"/>
      <c r="G46" s="137"/>
      <c r="H46" s="137"/>
      <c r="I46" s="137"/>
      <c r="J46" s="137"/>
      <c r="K46" s="137"/>
      <c r="L46" s="137"/>
      <c r="M46" s="137"/>
      <c r="N46" s="137"/>
      <c r="O46" s="137"/>
    </row>
    <row r="47" spans="1:15" ht="15.75" hidden="1" customHeight="1" x14ac:dyDescent="0.25">
      <c r="A47" s="112" t="s">
        <v>78</v>
      </c>
      <c r="B47" s="113">
        <v>0</v>
      </c>
      <c r="C47" s="104"/>
      <c r="D47" s="125"/>
      <c r="E47" s="168"/>
      <c r="F47" s="125"/>
      <c r="G47" s="137"/>
      <c r="H47" s="137"/>
      <c r="I47" s="137"/>
      <c r="J47" s="137"/>
      <c r="K47" s="137"/>
      <c r="L47" s="137"/>
      <c r="M47" s="137"/>
      <c r="N47" s="137"/>
      <c r="O47" s="137"/>
    </row>
    <row r="48" spans="1:15" ht="15.75" hidden="1" customHeight="1" x14ac:dyDescent="0.25">
      <c r="A48" s="112" t="s">
        <v>79</v>
      </c>
      <c r="B48" s="113">
        <v>0</v>
      </c>
      <c r="C48" s="104"/>
      <c r="D48" s="125"/>
      <c r="E48" s="168"/>
      <c r="F48" s="125"/>
      <c r="G48" s="137"/>
      <c r="H48" s="137"/>
      <c r="I48" s="137"/>
      <c r="J48" s="137"/>
      <c r="K48" s="137"/>
      <c r="L48" s="137"/>
      <c r="M48" s="137"/>
      <c r="N48" s="137"/>
      <c r="O48" s="137"/>
    </row>
    <row r="49" spans="1:15" ht="31.5" hidden="1" customHeight="1" x14ac:dyDescent="0.25">
      <c r="A49" s="112" t="s">
        <v>104</v>
      </c>
      <c r="B49" s="113">
        <v>0</v>
      </c>
      <c r="C49" s="104"/>
      <c r="D49" s="125"/>
      <c r="E49" s="168"/>
      <c r="F49" s="125"/>
      <c r="G49" s="137"/>
      <c r="H49" s="137"/>
      <c r="I49" s="137"/>
      <c r="J49" s="137"/>
      <c r="K49" s="137"/>
      <c r="L49" s="137"/>
      <c r="M49" s="137"/>
      <c r="N49" s="137"/>
      <c r="O49" s="137"/>
    </row>
    <row r="50" spans="1:15" ht="15.75" hidden="1" customHeight="1" x14ac:dyDescent="0.25">
      <c r="A50" s="112" t="s">
        <v>67</v>
      </c>
      <c r="B50" s="113">
        <v>0</v>
      </c>
      <c r="C50" s="104"/>
      <c r="D50" s="125"/>
      <c r="E50" s="168"/>
      <c r="F50" s="125"/>
      <c r="G50" s="137"/>
      <c r="H50" s="137"/>
      <c r="I50" s="137"/>
      <c r="J50" s="137"/>
      <c r="K50" s="137"/>
      <c r="L50" s="137"/>
      <c r="M50" s="137"/>
      <c r="N50" s="137"/>
      <c r="O50" s="137"/>
    </row>
    <row r="51" spans="1:15" ht="31.5" hidden="1" customHeight="1" x14ac:dyDescent="0.25">
      <c r="A51" s="112" t="s">
        <v>80</v>
      </c>
      <c r="B51" s="113">
        <v>0</v>
      </c>
      <c r="C51" s="104"/>
      <c r="D51" s="125"/>
      <c r="E51" s="168"/>
      <c r="F51" s="125"/>
      <c r="G51" s="137"/>
      <c r="H51" s="137"/>
      <c r="I51" s="137"/>
      <c r="J51" s="137"/>
      <c r="K51" s="137"/>
      <c r="L51" s="137"/>
      <c r="M51" s="137"/>
      <c r="N51" s="137"/>
      <c r="O51" s="137"/>
    </row>
    <row r="52" spans="1:15" ht="31.5" hidden="1" customHeight="1" x14ac:dyDescent="0.25">
      <c r="A52" s="112" t="s">
        <v>81</v>
      </c>
      <c r="B52" s="113">
        <v>0</v>
      </c>
      <c r="C52" s="104"/>
      <c r="D52" s="125"/>
      <c r="E52" s="168"/>
      <c r="F52" s="125"/>
      <c r="G52" s="137"/>
      <c r="H52" s="137"/>
      <c r="I52" s="137"/>
      <c r="J52" s="137"/>
      <c r="K52" s="137"/>
      <c r="L52" s="137"/>
      <c r="M52" s="137"/>
      <c r="N52" s="137"/>
      <c r="O52" s="137"/>
    </row>
    <row r="53" spans="1:15" ht="31.5" hidden="1" customHeight="1" x14ac:dyDescent="0.25">
      <c r="A53" s="112" t="s">
        <v>105</v>
      </c>
      <c r="B53" s="113">
        <v>0</v>
      </c>
      <c r="C53" s="104"/>
      <c r="D53" s="125"/>
      <c r="E53" s="168"/>
      <c r="F53" s="125"/>
      <c r="G53" s="137"/>
      <c r="H53" s="137"/>
      <c r="I53" s="137"/>
      <c r="J53" s="137"/>
      <c r="K53" s="137"/>
      <c r="L53" s="137"/>
      <c r="M53" s="137"/>
      <c r="N53" s="137"/>
      <c r="O53" s="137"/>
    </row>
    <row r="54" spans="1:15" ht="15.75" hidden="1" customHeight="1" x14ac:dyDescent="0.25">
      <c r="A54" s="112" t="s">
        <v>106</v>
      </c>
      <c r="B54" s="113">
        <v>0</v>
      </c>
      <c r="C54" s="104"/>
      <c r="D54" s="125"/>
      <c r="E54" s="168"/>
      <c r="F54" s="125"/>
      <c r="G54" s="137"/>
      <c r="H54" s="137"/>
      <c r="I54" s="137"/>
      <c r="J54" s="137"/>
      <c r="K54" s="137"/>
      <c r="L54" s="137"/>
      <c r="M54" s="137"/>
      <c r="N54" s="137"/>
      <c r="O54" s="137"/>
    </row>
    <row r="55" spans="1:15" ht="31.5" hidden="1" customHeight="1" x14ac:dyDescent="0.25">
      <c r="A55" s="112" t="s">
        <v>107</v>
      </c>
      <c r="B55" s="113">
        <v>0</v>
      </c>
      <c r="C55" s="104"/>
      <c r="D55" s="125"/>
      <c r="E55" s="168"/>
      <c r="F55" s="125"/>
      <c r="G55" s="137"/>
      <c r="H55" s="137"/>
      <c r="I55" s="137"/>
      <c r="J55" s="137"/>
      <c r="K55" s="137"/>
      <c r="L55" s="137"/>
      <c r="M55" s="137"/>
      <c r="N55" s="137"/>
      <c r="O55" s="137"/>
    </row>
    <row r="56" spans="1:15" hidden="1" x14ac:dyDescent="0.25">
      <c r="A56" s="112" t="s">
        <v>108</v>
      </c>
      <c r="B56" s="120">
        <v>0</v>
      </c>
      <c r="C56" s="104"/>
      <c r="D56" s="125"/>
      <c r="E56" s="168"/>
      <c r="F56" s="125"/>
      <c r="G56" s="137"/>
      <c r="H56" s="137"/>
      <c r="I56" s="137"/>
      <c r="J56" s="137"/>
      <c r="K56" s="137"/>
      <c r="L56" s="137"/>
      <c r="M56" s="137"/>
      <c r="N56" s="137"/>
      <c r="O56" s="137"/>
    </row>
    <row r="57" spans="1:15" x14ac:dyDescent="0.25">
      <c r="A57" s="117" t="s">
        <v>82</v>
      </c>
      <c r="B57" s="114">
        <f>+B46+B47+B48+B49+B50-B51-B52-B53-B54-B55-B56</f>
        <v>0</v>
      </c>
      <c r="C57" s="104"/>
      <c r="D57" s="125"/>
      <c r="E57" s="168"/>
      <c r="F57" s="125"/>
      <c r="G57" s="137"/>
      <c r="H57" s="137"/>
      <c r="I57" s="137"/>
      <c r="J57" s="137"/>
      <c r="K57" s="137"/>
      <c r="L57" s="137"/>
      <c r="M57" s="137"/>
      <c r="N57" s="137"/>
      <c r="O57" s="137"/>
    </row>
    <row r="58" spans="1:15" x14ac:dyDescent="0.25">
      <c r="A58" s="115"/>
      <c r="C58" s="104"/>
      <c r="D58" s="125"/>
      <c r="E58" s="168"/>
      <c r="F58" s="175"/>
      <c r="G58" s="137"/>
      <c r="H58" s="137"/>
      <c r="I58" s="137"/>
      <c r="J58" s="137"/>
      <c r="K58" s="137"/>
      <c r="L58" s="137"/>
      <c r="M58" s="137"/>
      <c r="N58" s="137"/>
      <c r="O58" s="137"/>
    </row>
    <row r="59" spans="1:15" ht="31.5" x14ac:dyDescent="0.25">
      <c r="A59" s="112" t="s">
        <v>109</v>
      </c>
      <c r="B59" s="113">
        <v>6532176.4700000025</v>
      </c>
      <c r="C59" s="104"/>
      <c r="D59" s="125"/>
      <c r="E59" s="168"/>
      <c r="F59" s="125"/>
      <c r="H59" s="137"/>
      <c r="I59" s="137"/>
      <c r="J59" s="137"/>
      <c r="K59" s="137"/>
      <c r="L59" s="137"/>
      <c r="M59" s="137"/>
      <c r="N59" s="137"/>
      <c r="O59" s="137"/>
    </row>
    <row r="60" spans="1:15" x14ac:dyDescent="0.25">
      <c r="A60" s="112" t="s">
        <v>110</v>
      </c>
      <c r="B60" s="120">
        <v>404025539.24000001</v>
      </c>
      <c r="C60" s="104"/>
      <c r="D60" s="125"/>
      <c r="E60" s="168"/>
      <c r="F60" s="125"/>
      <c r="G60" s="136"/>
      <c r="H60" s="136"/>
      <c r="I60" s="136"/>
      <c r="J60" s="136"/>
    </row>
    <row r="61" spans="1:15" x14ac:dyDescent="0.25">
      <c r="A61" s="98" t="s">
        <v>83</v>
      </c>
      <c r="B61" s="114">
        <f>B59+B60</f>
        <v>410557715.71000004</v>
      </c>
      <c r="C61" s="104"/>
      <c r="D61" s="125"/>
      <c r="E61" s="168"/>
      <c r="F61" s="125"/>
      <c r="G61" s="136"/>
      <c r="H61" s="136"/>
      <c r="I61" s="136"/>
      <c r="J61" s="136"/>
    </row>
    <row r="62" spans="1:15" ht="17.25" customHeight="1" x14ac:dyDescent="0.25">
      <c r="A62" s="78"/>
      <c r="B62" s="134"/>
      <c r="C62" s="104"/>
      <c r="D62" s="125"/>
      <c r="E62" s="169"/>
      <c r="F62" s="125"/>
      <c r="G62" s="136"/>
      <c r="H62" s="136"/>
      <c r="I62" s="136"/>
      <c r="J62" s="136"/>
    </row>
    <row r="63" spans="1:15" ht="15.75" customHeight="1" x14ac:dyDescent="0.25">
      <c r="A63" s="78"/>
      <c r="D63" s="166"/>
      <c r="E63" s="126"/>
      <c r="F63" s="176"/>
      <c r="H63" s="133"/>
      <c r="I63" s="81"/>
    </row>
    <row r="64" spans="1:15" x14ac:dyDescent="0.25">
      <c r="A64" s="126"/>
      <c r="B64" s="109"/>
      <c r="C64" s="138"/>
      <c r="D64" s="165"/>
      <c r="E64" s="125"/>
      <c r="F64" s="176"/>
      <c r="G64" s="109"/>
      <c r="I64" s="81"/>
    </row>
    <row r="65" spans="1:10" x14ac:dyDescent="0.25">
      <c r="A65" s="126"/>
      <c r="B65" s="109"/>
      <c r="C65" s="138"/>
      <c r="D65" s="167"/>
      <c r="E65" s="125"/>
      <c r="F65" s="176"/>
      <c r="G65" s="109"/>
      <c r="H65" s="81"/>
      <c r="I65" s="81"/>
    </row>
    <row r="66" spans="1:10" x14ac:dyDescent="0.25">
      <c r="A66" s="126"/>
      <c r="B66" s="109"/>
      <c r="C66" s="138"/>
      <c r="D66" s="166"/>
      <c r="E66" s="125"/>
      <c r="F66" s="176"/>
      <c r="G66" s="131"/>
      <c r="H66" s="129"/>
      <c r="I66" s="81"/>
    </row>
    <row r="67" spans="1:10" x14ac:dyDescent="0.25">
      <c r="A67" s="126"/>
      <c r="C67" s="138"/>
      <c r="D67" s="166"/>
      <c r="E67" s="125"/>
      <c r="F67" s="176"/>
      <c r="G67" s="131"/>
      <c r="H67" s="129"/>
      <c r="I67" s="81"/>
    </row>
    <row r="68" spans="1:10" x14ac:dyDescent="0.25">
      <c r="B68" s="94"/>
      <c r="C68" s="81"/>
      <c r="E68" s="125"/>
      <c r="F68" s="168"/>
      <c r="G68" s="131"/>
      <c r="H68" s="129"/>
      <c r="I68" s="81"/>
    </row>
    <row r="69" spans="1:10" x14ac:dyDescent="0.25">
      <c r="A69" s="188" t="s">
        <v>173</v>
      </c>
      <c r="B69" s="48" t="s">
        <v>172</v>
      </c>
      <c r="E69" s="168"/>
      <c r="F69" s="125"/>
      <c r="G69" s="131"/>
      <c r="H69" s="130"/>
    </row>
    <row r="70" spans="1:10" x14ac:dyDescent="0.25">
      <c r="A70" s="191" t="s">
        <v>153</v>
      </c>
      <c r="B70" s="190" t="s">
        <v>171</v>
      </c>
      <c r="D70" s="78"/>
      <c r="E70" s="168"/>
      <c r="F70" s="125"/>
      <c r="G70" s="131"/>
      <c r="H70" s="130"/>
    </row>
    <row r="71" spans="1:10" x14ac:dyDescent="0.25">
      <c r="B71" s="8"/>
      <c r="C71" s="170"/>
      <c r="D71" s="78"/>
      <c r="E71" s="168"/>
      <c r="F71" s="125"/>
      <c r="H71" s="130"/>
    </row>
    <row r="72" spans="1:10" x14ac:dyDescent="0.25">
      <c r="B72" s="8"/>
      <c r="C72" s="81"/>
      <c r="D72" s="78"/>
      <c r="E72" s="168"/>
      <c r="F72" s="125"/>
      <c r="G72" s="109"/>
      <c r="H72" s="132"/>
      <c r="I72" s="49"/>
    </row>
    <row r="73" spans="1:10" x14ac:dyDescent="0.25">
      <c r="B73" s="8"/>
      <c r="C73" s="81"/>
      <c r="D73" s="78"/>
      <c r="H73" s="130"/>
    </row>
    <row r="74" spans="1:10" x14ac:dyDescent="0.25">
      <c r="B74" s="8"/>
      <c r="C74" s="81"/>
      <c r="D74" s="78"/>
      <c r="H74" s="130"/>
    </row>
    <row r="75" spans="1:10" x14ac:dyDescent="0.25">
      <c r="H75" s="130"/>
    </row>
    <row r="76" spans="1:10" x14ac:dyDescent="0.25">
      <c r="G76" s="198"/>
      <c r="H76" s="198"/>
      <c r="I76" s="198"/>
      <c r="J76" s="198"/>
    </row>
    <row r="77" spans="1:10" x14ac:dyDescent="0.25">
      <c r="G77" s="198"/>
      <c r="H77" s="198"/>
      <c r="I77" s="198"/>
      <c r="J77" s="198"/>
    </row>
    <row r="78" spans="1:10" x14ac:dyDescent="0.25">
      <c r="G78" s="198"/>
      <c r="H78" s="198"/>
      <c r="I78" s="198"/>
      <c r="J78" s="198"/>
    </row>
    <row r="79" spans="1:10" x14ac:dyDescent="0.25">
      <c r="G79" s="198"/>
      <c r="H79" s="198"/>
      <c r="I79" s="198"/>
      <c r="J79" s="198"/>
    </row>
    <row r="80" spans="1:10" x14ac:dyDescent="0.25">
      <c r="G80" s="198"/>
      <c r="H80" s="198"/>
      <c r="I80" s="198"/>
      <c r="J80" s="198"/>
    </row>
  </sheetData>
  <mergeCells count="5">
    <mergeCell ref="G76:J80"/>
    <mergeCell ref="A4:C4"/>
    <mergeCell ref="A5:C5"/>
    <mergeCell ref="A6:C6"/>
    <mergeCell ref="A7:C7"/>
  </mergeCells>
  <printOptions horizontalCentered="1"/>
  <pageMargins left="0.31496062992125984" right="0.31496062992125984" top="0.74803149606299213" bottom="0.35433070866141736" header="0.31496062992125984" footer="0.31496062992125984"/>
  <pageSetup paperSize="122" scale="85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6"/>
  <sheetViews>
    <sheetView topLeftCell="A27" workbookViewId="0">
      <selection activeCell="I38" sqref="I38"/>
    </sheetView>
  </sheetViews>
  <sheetFormatPr baseColWidth="10" defaultColWidth="11.42578125" defaultRowHeight="15.75" x14ac:dyDescent="0.25"/>
  <cols>
    <col min="1" max="1" width="4.5703125" style="8" customWidth="1"/>
    <col min="2" max="2" width="43.42578125" style="8" customWidth="1"/>
    <col min="3" max="3" width="17.42578125" style="8" customWidth="1"/>
    <col min="4" max="4" width="18.42578125" style="8" customWidth="1"/>
    <col min="5" max="5" width="16.42578125" style="8" customWidth="1"/>
    <col min="6" max="6" width="17.42578125" style="8" bestFit="1" customWidth="1"/>
    <col min="7" max="7" width="18.28515625" style="78" bestFit="1" customWidth="1"/>
    <col min="8" max="8" width="20" style="78" customWidth="1"/>
    <col min="9" max="9" width="29.5703125" style="81" customWidth="1"/>
    <col min="10" max="10" width="18.5703125" style="135" bestFit="1" customWidth="1"/>
    <col min="11" max="11" width="18.5703125" style="12" bestFit="1" customWidth="1"/>
    <col min="12" max="12" width="16.28515625" style="12" bestFit="1" customWidth="1"/>
    <col min="13" max="16384" width="11.42578125" style="8"/>
  </cols>
  <sheetData>
    <row r="1" spans="2:12" x14ac:dyDescent="0.25">
      <c r="B1" s="17"/>
    </row>
    <row r="2" spans="2:12" x14ac:dyDescent="0.25">
      <c r="B2" s="199" t="s">
        <v>163</v>
      </c>
      <c r="C2" s="199"/>
      <c r="D2" s="199"/>
      <c r="E2" s="199"/>
      <c r="F2" s="199"/>
      <c r="G2" s="199"/>
    </row>
    <row r="3" spans="2:12" ht="20.25" x14ac:dyDescent="0.25">
      <c r="B3" s="201" t="s">
        <v>53</v>
      </c>
      <c r="C3" s="201"/>
      <c r="D3" s="201"/>
      <c r="E3" s="201"/>
      <c r="F3" s="201"/>
      <c r="G3" s="201"/>
    </row>
    <row r="4" spans="2:12" ht="20.25" x14ac:dyDescent="0.25">
      <c r="B4" s="201" t="s">
        <v>177</v>
      </c>
      <c r="C4" s="201"/>
      <c r="D4" s="201"/>
      <c r="E4" s="201"/>
      <c r="F4" s="201"/>
      <c r="G4" s="201"/>
    </row>
    <row r="5" spans="2:12" ht="20.25" x14ac:dyDescent="0.25">
      <c r="B5" s="201" t="s">
        <v>54</v>
      </c>
      <c r="C5" s="201"/>
      <c r="D5" s="201"/>
      <c r="E5" s="201"/>
      <c r="F5" s="201"/>
      <c r="G5" s="201"/>
    </row>
    <row r="6" spans="2:12" x14ac:dyDescent="0.25">
      <c r="B6" s="1"/>
      <c r="C6" s="1"/>
      <c r="D6" s="2"/>
      <c r="E6" s="1"/>
      <c r="F6" s="1"/>
      <c r="G6" s="103"/>
    </row>
    <row r="7" spans="2:12" x14ac:dyDescent="0.25">
      <c r="B7" s="1"/>
      <c r="C7" s="1"/>
      <c r="D7" s="2"/>
      <c r="E7" s="1"/>
      <c r="F7" s="1"/>
      <c r="G7" s="103"/>
    </row>
    <row r="8" spans="2:12" ht="47.25" x14ac:dyDescent="0.25">
      <c r="B8" s="23"/>
      <c r="C8" s="24" t="s">
        <v>55</v>
      </c>
      <c r="D8" s="24" t="s">
        <v>56</v>
      </c>
      <c r="E8" s="24" t="s">
        <v>57</v>
      </c>
      <c r="F8" s="24" t="s">
        <v>58</v>
      </c>
      <c r="G8" s="181" t="s">
        <v>62</v>
      </c>
    </row>
    <row r="9" spans="2:12" x14ac:dyDescent="0.25">
      <c r="B9" s="1"/>
      <c r="C9" s="21"/>
      <c r="D9" s="2"/>
      <c r="F9" s="21"/>
      <c r="G9" s="115"/>
    </row>
    <row r="10" spans="2:12" x14ac:dyDescent="0.25">
      <c r="B10" s="98" t="s">
        <v>166</v>
      </c>
      <c r="C10" s="51">
        <v>412502736.45999998</v>
      </c>
      <c r="D10" s="46"/>
      <c r="E10" s="46"/>
      <c r="F10" s="46">
        <v>51765020.899999999</v>
      </c>
      <c r="G10" s="102">
        <f>SUM(C10:F10)</f>
        <v>464267757.35999995</v>
      </c>
      <c r="H10" s="82"/>
    </row>
    <row r="11" spans="2:12" x14ac:dyDescent="0.25">
      <c r="B11" s="7" t="s">
        <v>86</v>
      </c>
      <c r="C11" s="52"/>
      <c r="D11" s="43"/>
      <c r="E11" s="53"/>
      <c r="F11" s="53"/>
      <c r="G11" s="182"/>
    </row>
    <row r="12" spans="2:12" x14ac:dyDescent="0.25">
      <c r="B12" s="7" t="s">
        <v>87</v>
      </c>
      <c r="C12" s="52"/>
      <c r="D12" s="52"/>
      <c r="E12" s="53"/>
      <c r="F12" s="43"/>
      <c r="G12" s="83"/>
    </row>
    <row r="13" spans="2:12" x14ac:dyDescent="0.25">
      <c r="B13" s="3" t="s">
        <v>59</v>
      </c>
      <c r="C13" s="52"/>
      <c r="D13" s="52"/>
      <c r="E13" s="53"/>
      <c r="F13" s="44">
        <v>135973848.43000001</v>
      </c>
      <c r="G13" s="102">
        <f>SUM(F13)</f>
        <v>135973848.43000001</v>
      </c>
    </row>
    <row r="14" spans="2:12" x14ac:dyDescent="0.25">
      <c r="B14" s="3" t="s">
        <v>60</v>
      </c>
      <c r="C14" s="45"/>
      <c r="D14" s="45"/>
      <c r="E14" s="45"/>
      <c r="F14" s="58">
        <v>147882127.02000001</v>
      </c>
      <c r="G14" s="183">
        <f>SUM(C14:F14)</f>
        <v>147882127.02000001</v>
      </c>
      <c r="I14" s="113"/>
    </row>
    <row r="15" spans="2:12" s="22" customFormat="1" x14ac:dyDescent="0.25">
      <c r="B15" s="4"/>
      <c r="C15" s="46"/>
      <c r="D15" s="46"/>
      <c r="E15" s="46"/>
      <c r="F15" s="46"/>
      <c r="G15" s="102"/>
      <c r="H15" s="184"/>
      <c r="I15" s="109"/>
      <c r="J15" s="135"/>
      <c r="K15" s="49"/>
      <c r="L15" s="49"/>
    </row>
    <row r="16" spans="2:12" s="22" customFormat="1" x14ac:dyDescent="0.25">
      <c r="B16" s="98" t="s">
        <v>170</v>
      </c>
      <c r="C16" s="46">
        <v>412502736.45999998</v>
      </c>
      <c r="D16" s="46"/>
      <c r="E16" s="46">
        <f>SUM(E10:E15)</f>
        <v>0</v>
      </c>
      <c r="F16" s="46">
        <f>SUM(F10:F15)</f>
        <v>335620996.35000002</v>
      </c>
      <c r="G16" s="102">
        <f>SUM(C16:F16)</f>
        <v>748123732.80999994</v>
      </c>
      <c r="H16" s="184"/>
      <c r="I16" s="109"/>
      <c r="J16" s="135"/>
      <c r="K16" s="49"/>
      <c r="L16" s="49"/>
    </row>
    <row r="17" spans="2:9" x14ac:dyDescent="0.25">
      <c r="B17" s="3" t="s">
        <v>86</v>
      </c>
      <c r="C17" s="43"/>
      <c r="D17" s="43"/>
      <c r="E17" s="43"/>
      <c r="F17" s="43"/>
      <c r="G17" s="83"/>
      <c r="H17" s="82"/>
    </row>
    <row r="18" spans="2:9" x14ac:dyDescent="0.25">
      <c r="B18" s="3" t="s">
        <v>87</v>
      </c>
      <c r="C18" s="43"/>
      <c r="D18" s="43"/>
      <c r="E18" s="43"/>
      <c r="F18" s="43"/>
      <c r="G18" s="83"/>
      <c r="H18" s="82"/>
    </row>
    <row r="19" spans="2:9" ht="31.5" x14ac:dyDescent="0.25">
      <c r="B19" s="3" t="s">
        <v>61</v>
      </c>
      <c r="C19" s="43"/>
      <c r="D19" s="43"/>
      <c r="E19" s="43"/>
      <c r="F19" s="43"/>
      <c r="G19" s="83"/>
      <c r="H19" s="192"/>
    </row>
    <row r="20" spans="2:9" x14ac:dyDescent="0.25">
      <c r="B20" s="3" t="s">
        <v>59</v>
      </c>
      <c r="C20" s="43"/>
      <c r="D20" s="43"/>
      <c r="E20" s="43"/>
      <c r="F20" s="83"/>
      <c r="G20" s="83">
        <f>SUM(F20)</f>
        <v>0</v>
      </c>
      <c r="H20" s="12"/>
    </row>
    <row r="21" spans="2:9" x14ac:dyDescent="0.25">
      <c r="B21" s="3" t="s">
        <v>60</v>
      </c>
      <c r="D21" s="54"/>
      <c r="E21" s="43"/>
      <c r="F21" s="43">
        <v>133012181.77287</v>
      </c>
      <c r="G21" s="83">
        <f>SUM(F21)</f>
        <v>133012181.77287</v>
      </c>
    </row>
    <row r="22" spans="2:9" ht="16.5" thickBot="1" x14ac:dyDescent="0.3">
      <c r="B22" s="4" t="s">
        <v>179</v>
      </c>
      <c r="C22" s="55">
        <f>SUM(C15:C21)</f>
        <v>412502736.45999998</v>
      </c>
      <c r="D22" s="55">
        <f>SUM(D15:D21)</f>
        <v>0</v>
      </c>
      <c r="E22" s="55">
        <f>SUM(E15:E21)</f>
        <v>0</v>
      </c>
      <c r="F22" s="55">
        <f>SUM(F16:F21)</f>
        <v>468633178.12287003</v>
      </c>
      <c r="G22" s="185">
        <f>SUM(G16:G21)</f>
        <v>881135914.58287001</v>
      </c>
      <c r="H22" s="12"/>
    </row>
    <row r="23" spans="2:9" x14ac:dyDescent="0.25">
      <c r="B23" s="4"/>
      <c r="C23" s="18"/>
      <c r="D23" s="18"/>
      <c r="E23" s="18"/>
      <c r="F23" s="46"/>
      <c r="G23" s="102"/>
      <c r="H23" s="12"/>
      <c r="I23" s="113"/>
    </row>
    <row r="24" spans="2:9" x14ac:dyDescent="0.25">
      <c r="B24" s="4"/>
      <c r="C24" s="18"/>
      <c r="D24" s="18"/>
      <c r="E24" s="18"/>
      <c r="F24" s="46"/>
      <c r="G24" s="102"/>
      <c r="H24" s="12"/>
      <c r="I24" s="113"/>
    </row>
    <row r="25" spans="2:9" x14ac:dyDescent="0.25">
      <c r="B25" s="4"/>
      <c r="C25" s="18"/>
      <c r="D25" s="18"/>
      <c r="E25" s="18"/>
      <c r="F25" s="46"/>
      <c r="G25" s="102"/>
      <c r="H25" s="81"/>
      <c r="I25" s="113"/>
    </row>
    <row r="26" spans="2:9" x14ac:dyDescent="0.25">
      <c r="B26" s="80"/>
      <c r="F26" s="124"/>
      <c r="G26" s="82"/>
      <c r="H26" s="81"/>
    </row>
    <row r="27" spans="2:9" x14ac:dyDescent="0.25">
      <c r="B27" s="80"/>
      <c r="H27" s="81"/>
    </row>
    <row r="28" spans="2:9" x14ac:dyDescent="0.25">
      <c r="B28" s="62" t="s">
        <v>174</v>
      </c>
      <c r="C28" s="60"/>
      <c r="E28" s="62" t="s">
        <v>172</v>
      </c>
      <c r="F28" s="81"/>
    </row>
    <row r="29" spans="2:9" x14ac:dyDescent="0.25">
      <c r="B29" s="177" t="s">
        <v>153</v>
      </c>
      <c r="C29" s="61"/>
      <c r="E29" s="177" t="s">
        <v>171</v>
      </c>
      <c r="F29" s="78"/>
    </row>
    <row r="30" spans="2:9" x14ac:dyDescent="0.25">
      <c r="B30" s="189"/>
      <c r="C30" s="189"/>
      <c r="E30" s="170"/>
      <c r="F30" s="78"/>
      <c r="G30" s="186"/>
    </row>
    <row r="31" spans="2:9" x14ac:dyDescent="0.25">
      <c r="B31" s="63"/>
      <c r="C31" s="63"/>
      <c r="D31" s="63"/>
      <c r="E31" s="96"/>
      <c r="F31" s="93"/>
      <c r="G31" s="186"/>
    </row>
    <row r="32" spans="2:9" x14ac:dyDescent="0.25">
      <c r="B32" s="88"/>
      <c r="C32" s="88"/>
      <c r="D32" s="88"/>
      <c r="E32" s="88"/>
      <c r="F32" s="93"/>
      <c r="G32" s="186"/>
    </row>
    <row r="33" spans="2:7" x14ac:dyDescent="0.25">
      <c r="B33" s="88"/>
      <c r="C33" s="88"/>
      <c r="D33" s="88"/>
      <c r="E33" s="88"/>
      <c r="F33" s="93"/>
      <c r="G33" s="186"/>
    </row>
    <row r="34" spans="2:7" ht="15.75" customHeight="1" x14ac:dyDescent="0.25">
      <c r="B34" s="48"/>
      <c r="C34" s="88"/>
    </row>
    <row r="35" spans="2:7" x14ac:dyDescent="0.25">
      <c r="B35" s="15"/>
      <c r="C35" s="88"/>
    </row>
    <row r="36" spans="2:7" x14ac:dyDescent="0.25">
      <c r="B36" s="88"/>
      <c r="C36" s="88"/>
      <c r="D36" s="88"/>
      <c r="E36" s="88"/>
      <c r="F36" s="93"/>
      <c r="G36" s="186"/>
    </row>
  </sheetData>
  <mergeCells count="4">
    <mergeCell ref="B2:G2"/>
    <mergeCell ref="B3:G3"/>
    <mergeCell ref="B4:G4"/>
    <mergeCell ref="B5:G5"/>
  </mergeCells>
  <printOptions horizontalCentered="1"/>
  <pageMargins left="0.31496062992125984" right="0.31496062992125984" top="0.55118110236220474" bottom="0.55118110236220474" header="0.31496062992125984" footer="0.31496062992125984"/>
  <pageSetup paperSize="122"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1"/>
  <sheetViews>
    <sheetView workbookViewId="0">
      <selection activeCell="H48" sqref="H48"/>
    </sheetView>
  </sheetViews>
  <sheetFormatPr baseColWidth="10" defaultColWidth="11.42578125" defaultRowHeight="18.75" x14ac:dyDescent="0.3"/>
  <cols>
    <col min="1" max="1" width="4.5703125" style="27" bestFit="1" customWidth="1"/>
    <col min="2" max="2" width="45" style="27" customWidth="1"/>
    <col min="3" max="3" width="23" style="27" bestFit="1" customWidth="1"/>
    <col min="4" max="4" width="24.42578125" style="27" bestFit="1" customWidth="1"/>
    <col min="5" max="5" width="18.28515625" style="27" customWidth="1"/>
    <col min="6" max="6" width="24.140625" style="59" customWidth="1"/>
    <col min="7" max="7" width="11.42578125" style="27"/>
    <col min="8" max="8" width="23.140625" style="27" bestFit="1" customWidth="1"/>
    <col min="9" max="10" width="11.42578125" style="27"/>
    <col min="11" max="11" width="21.7109375" style="127" bestFit="1" customWidth="1"/>
    <col min="12" max="12" width="20.140625" style="27" bestFit="1" customWidth="1"/>
    <col min="13" max="16384" width="11.42578125" style="27"/>
  </cols>
  <sheetData>
    <row r="1" spans="1:8" x14ac:dyDescent="0.3">
      <c r="B1" s="203" t="s">
        <v>162</v>
      </c>
      <c r="C1" s="203"/>
      <c r="D1" s="203"/>
      <c r="E1" s="203"/>
      <c r="F1" s="203"/>
    </row>
    <row r="2" spans="1:8" x14ac:dyDescent="0.3">
      <c r="A2" s="204" t="s">
        <v>113</v>
      </c>
      <c r="B2" s="204"/>
      <c r="C2" s="204"/>
      <c r="D2" s="204"/>
      <c r="E2" s="204"/>
      <c r="F2" s="204"/>
      <c r="G2" s="26"/>
    </row>
    <row r="3" spans="1:8" x14ac:dyDescent="0.3">
      <c r="A3" s="204" t="s">
        <v>178</v>
      </c>
      <c r="B3" s="204"/>
      <c r="C3" s="204"/>
      <c r="D3" s="204"/>
      <c r="E3" s="204"/>
      <c r="F3" s="204"/>
      <c r="G3" s="26"/>
    </row>
    <row r="4" spans="1:8" x14ac:dyDescent="0.3">
      <c r="A4" s="204" t="s">
        <v>84</v>
      </c>
      <c r="B4" s="204"/>
      <c r="C4" s="204"/>
      <c r="D4" s="204"/>
      <c r="E4" s="204"/>
      <c r="F4" s="204"/>
      <c r="G4" s="26"/>
    </row>
    <row r="5" spans="1:8" x14ac:dyDescent="0.3">
      <c r="A5" s="205" t="s">
        <v>85</v>
      </c>
      <c r="B5" s="205"/>
      <c r="C5" s="205"/>
      <c r="D5" s="205"/>
      <c r="E5" s="205"/>
      <c r="F5" s="205"/>
      <c r="G5" s="28"/>
    </row>
    <row r="6" spans="1:8" x14ac:dyDescent="0.3">
      <c r="A6" s="206"/>
      <c r="B6" s="206"/>
      <c r="C6" s="206"/>
      <c r="D6" s="206"/>
      <c r="E6" s="206"/>
      <c r="F6" s="206"/>
      <c r="G6" s="206"/>
    </row>
    <row r="7" spans="1:8" ht="56.25" x14ac:dyDescent="0.3">
      <c r="A7" s="202" t="s">
        <v>121</v>
      </c>
      <c r="B7" s="202"/>
      <c r="C7" s="29" t="s">
        <v>122</v>
      </c>
      <c r="D7" s="29" t="s">
        <v>123</v>
      </c>
      <c r="E7" s="29" t="s">
        <v>114</v>
      </c>
      <c r="F7" s="37" t="s">
        <v>112</v>
      </c>
    </row>
    <row r="8" spans="1:8" x14ac:dyDescent="0.3">
      <c r="A8" s="30">
        <v>1</v>
      </c>
      <c r="B8" s="31" t="s">
        <v>124</v>
      </c>
      <c r="C8" s="37">
        <f>SUM(C9:C17)</f>
        <v>1169454652</v>
      </c>
      <c r="D8" s="37">
        <f>SUM(D9:D17)</f>
        <v>459880494.23000002</v>
      </c>
      <c r="E8" s="39">
        <f t="shared" ref="E8:E28" si="0">+D8/C8</f>
        <v>0.39324354599258116</v>
      </c>
      <c r="F8" s="37">
        <f>+C8-D8</f>
        <v>709574157.76999998</v>
      </c>
      <c r="H8" s="193"/>
    </row>
    <row r="9" spans="1:8" hidden="1" x14ac:dyDescent="0.3">
      <c r="A9" s="32">
        <v>1.1000000000000001</v>
      </c>
      <c r="B9" s="33" t="s">
        <v>35</v>
      </c>
      <c r="C9" s="40">
        <v>0</v>
      </c>
      <c r="D9" s="40">
        <v>0</v>
      </c>
      <c r="E9" s="39" t="e">
        <f t="shared" si="0"/>
        <v>#DIV/0!</v>
      </c>
      <c r="F9" s="37">
        <f t="shared" ref="F9:F28" si="1">+C9-D9</f>
        <v>0</v>
      </c>
    </row>
    <row r="10" spans="1:8" hidden="1" x14ac:dyDescent="0.3">
      <c r="A10" s="32">
        <v>1.2</v>
      </c>
      <c r="B10" s="33" t="s">
        <v>125</v>
      </c>
      <c r="C10" s="40">
        <v>0</v>
      </c>
      <c r="D10" s="40">
        <v>0</v>
      </c>
      <c r="E10" s="39" t="e">
        <f t="shared" si="0"/>
        <v>#DIV/0!</v>
      </c>
      <c r="F10" s="37">
        <f t="shared" si="1"/>
        <v>0</v>
      </c>
    </row>
    <row r="11" spans="1:8" hidden="1" x14ac:dyDescent="0.3">
      <c r="A11" s="32">
        <v>1.3</v>
      </c>
      <c r="B11" s="33" t="s">
        <v>126</v>
      </c>
      <c r="C11" s="40">
        <v>0</v>
      </c>
      <c r="D11" s="40">
        <v>0</v>
      </c>
      <c r="E11" s="39" t="e">
        <f t="shared" si="0"/>
        <v>#DIV/0!</v>
      </c>
      <c r="F11" s="37">
        <f t="shared" si="1"/>
        <v>0</v>
      </c>
    </row>
    <row r="12" spans="1:8" x14ac:dyDescent="0.3">
      <c r="A12" s="32">
        <v>1.4</v>
      </c>
      <c r="B12" s="33" t="s">
        <v>127</v>
      </c>
      <c r="C12" s="90">
        <v>633744919</v>
      </c>
      <c r="D12" s="90">
        <v>233263414.56999999</v>
      </c>
      <c r="E12" s="39">
        <f t="shared" si="0"/>
        <v>0.36807145521272416</v>
      </c>
      <c r="F12" s="37">
        <f>+C12-D12</f>
        <v>400481504.43000001</v>
      </c>
    </row>
    <row r="13" spans="1:8" x14ac:dyDescent="0.3">
      <c r="A13" s="32">
        <v>1.5</v>
      </c>
      <c r="B13" s="33" t="s">
        <v>128</v>
      </c>
      <c r="C13" s="90">
        <v>535709733</v>
      </c>
      <c r="D13" s="90">
        <v>222908425.62</v>
      </c>
      <c r="E13" s="39">
        <f t="shared" si="0"/>
        <v>0.41609926400198521</v>
      </c>
      <c r="F13" s="37">
        <f t="shared" si="1"/>
        <v>312801307.38</v>
      </c>
    </row>
    <row r="14" spans="1:8" x14ac:dyDescent="0.3">
      <c r="A14" s="32">
        <v>1.6</v>
      </c>
      <c r="B14" s="33" t="s">
        <v>129</v>
      </c>
      <c r="C14" s="40"/>
      <c r="D14" s="40">
        <v>3708654.04</v>
      </c>
      <c r="E14" s="39" t="e">
        <f t="shared" si="0"/>
        <v>#DIV/0!</v>
      </c>
      <c r="F14" s="37">
        <f t="shared" si="1"/>
        <v>-3708654.04</v>
      </c>
    </row>
    <row r="15" spans="1:8" hidden="1" x14ac:dyDescent="0.3">
      <c r="A15" s="32">
        <v>1.7</v>
      </c>
      <c r="B15" s="33" t="s">
        <v>130</v>
      </c>
      <c r="C15" s="40">
        <v>0</v>
      </c>
      <c r="D15" s="40">
        <v>0</v>
      </c>
      <c r="E15" s="39" t="e">
        <f t="shared" si="0"/>
        <v>#DIV/0!</v>
      </c>
      <c r="F15" s="37">
        <f t="shared" si="1"/>
        <v>0</v>
      </c>
    </row>
    <row r="16" spans="1:8" ht="37.5" hidden="1" x14ac:dyDescent="0.3">
      <c r="A16" s="32">
        <v>1.8</v>
      </c>
      <c r="B16" s="33" t="s">
        <v>131</v>
      </c>
      <c r="C16" s="40">
        <v>0</v>
      </c>
      <c r="D16" s="40">
        <v>0</v>
      </c>
      <c r="E16" s="39" t="e">
        <f t="shared" si="0"/>
        <v>#DIV/0!</v>
      </c>
      <c r="F16" s="37">
        <f t="shared" si="1"/>
        <v>0</v>
      </c>
    </row>
    <row r="17" spans="1:8" ht="18.75" hidden="1" customHeight="1" x14ac:dyDescent="0.3">
      <c r="A17" s="32">
        <v>1.9</v>
      </c>
      <c r="B17" s="33" t="s">
        <v>132</v>
      </c>
      <c r="C17" s="40">
        <v>0</v>
      </c>
      <c r="D17" s="40">
        <v>0</v>
      </c>
      <c r="E17" s="39">
        <v>0</v>
      </c>
      <c r="F17" s="37">
        <f t="shared" si="1"/>
        <v>0</v>
      </c>
    </row>
    <row r="18" spans="1:8" x14ac:dyDescent="0.3">
      <c r="A18" s="30">
        <v>2</v>
      </c>
      <c r="B18" s="31" t="s">
        <v>133</v>
      </c>
      <c r="C18" s="37">
        <f>SUM(C19:C28)</f>
        <v>1169454652</v>
      </c>
      <c r="D18" s="37">
        <f>SUM(D19:D28)</f>
        <v>333351557.09999996</v>
      </c>
      <c r="E18" s="39">
        <f t="shared" si="0"/>
        <v>0.2850487246597399</v>
      </c>
      <c r="F18" s="37">
        <f>+C18-D18</f>
        <v>836103094.9000001</v>
      </c>
      <c r="H18" s="193"/>
    </row>
    <row r="19" spans="1:8" x14ac:dyDescent="0.3">
      <c r="A19" s="32">
        <v>2.1</v>
      </c>
      <c r="B19" s="33" t="s">
        <v>134</v>
      </c>
      <c r="C19" s="40">
        <v>684173365</v>
      </c>
      <c r="D19" s="172">
        <v>255856328.13</v>
      </c>
      <c r="E19" s="39">
        <f t="shared" si="0"/>
        <v>0.37396417519118125</v>
      </c>
      <c r="F19" s="37">
        <f t="shared" ref="F19:F24" si="2">+C19-D19</f>
        <v>428317036.87</v>
      </c>
      <c r="H19" s="127"/>
    </row>
    <row r="20" spans="1:8" x14ac:dyDescent="0.3">
      <c r="A20" s="32">
        <v>2.2000000000000002</v>
      </c>
      <c r="B20" s="33" t="s">
        <v>135</v>
      </c>
      <c r="C20" s="40">
        <v>90324490</v>
      </c>
      <c r="D20" s="172">
        <v>13473637.280000001</v>
      </c>
      <c r="E20" s="39">
        <f t="shared" si="0"/>
        <v>0.14916925941126266</v>
      </c>
      <c r="F20" s="37">
        <f t="shared" si="2"/>
        <v>76850852.719999999</v>
      </c>
      <c r="H20" s="127"/>
    </row>
    <row r="21" spans="1:8" x14ac:dyDescent="0.3">
      <c r="A21" s="32">
        <v>2.2999999999999998</v>
      </c>
      <c r="B21" s="33" t="s">
        <v>136</v>
      </c>
      <c r="C21" s="91">
        <v>311764235</v>
      </c>
      <c r="D21" s="172">
        <v>56145406.430000007</v>
      </c>
      <c r="E21" s="39">
        <f t="shared" si="0"/>
        <v>0.18008931149527144</v>
      </c>
      <c r="F21" s="37">
        <f t="shared" si="2"/>
        <v>255618828.56999999</v>
      </c>
      <c r="H21" s="127"/>
    </row>
    <row r="22" spans="1:8" hidden="1" x14ac:dyDescent="0.3">
      <c r="A22" s="32">
        <v>2.4</v>
      </c>
      <c r="B22" s="33" t="s">
        <v>137</v>
      </c>
      <c r="C22" s="40"/>
      <c r="D22" s="172"/>
      <c r="E22" s="39" t="e">
        <f t="shared" si="0"/>
        <v>#DIV/0!</v>
      </c>
      <c r="F22" s="37">
        <f t="shared" si="2"/>
        <v>0</v>
      </c>
      <c r="H22" s="127"/>
    </row>
    <row r="23" spans="1:8" hidden="1" x14ac:dyDescent="0.3">
      <c r="A23" s="32">
        <v>2.5</v>
      </c>
      <c r="B23" s="33" t="s">
        <v>138</v>
      </c>
      <c r="C23" s="40"/>
      <c r="D23" s="172"/>
      <c r="E23" s="39" t="e">
        <f t="shared" si="0"/>
        <v>#DIV/0!</v>
      </c>
      <c r="F23" s="37">
        <f t="shared" si="2"/>
        <v>0</v>
      </c>
      <c r="H23" s="127"/>
    </row>
    <row r="24" spans="1:8" x14ac:dyDescent="0.3">
      <c r="A24" s="32">
        <v>2.6</v>
      </c>
      <c r="B24" s="33" t="s">
        <v>139</v>
      </c>
      <c r="C24" s="91">
        <v>83192562</v>
      </c>
      <c r="D24" s="172">
        <v>7876185.2599999998</v>
      </c>
      <c r="E24" s="39">
        <f t="shared" si="0"/>
        <v>9.4674151999309744E-2</v>
      </c>
      <c r="F24" s="37">
        <f t="shared" si="2"/>
        <v>75316376.739999995</v>
      </c>
      <c r="H24" s="127"/>
    </row>
    <row r="25" spans="1:8" ht="18.75" hidden="1" customHeight="1" x14ac:dyDescent="0.3">
      <c r="A25" s="32">
        <v>2.7</v>
      </c>
      <c r="B25" s="33" t="s">
        <v>140</v>
      </c>
      <c r="C25" s="40"/>
      <c r="D25" s="40"/>
      <c r="E25" s="39"/>
      <c r="F25" s="37">
        <f t="shared" si="1"/>
        <v>0</v>
      </c>
    </row>
    <row r="26" spans="1:8" ht="37.5" hidden="1" x14ac:dyDescent="0.3">
      <c r="A26" s="32">
        <v>2.8</v>
      </c>
      <c r="B26" s="33" t="s">
        <v>111</v>
      </c>
      <c r="C26" s="40">
        <v>0</v>
      </c>
      <c r="D26" s="40">
        <v>0</v>
      </c>
      <c r="E26" s="39" t="e">
        <f t="shared" si="0"/>
        <v>#DIV/0!</v>
      </c>
      <c r="F26" s="37">
        <f t="shared" si="1"/>
        <v>0</v>
      </c>
    </row>
    <row r="27" spans="1:8" hidden="1" x14ac:dyDescent="0.3">
      <c r="A27" s="32">
        <v>2.9</v>
      </c>
      <c r="B27" s="33" t="s">
        <v>46</v>
      </c>
      <c r="C27" s="40">
        <v>0</v>
      </c>
      <c r="D27" s="40">
        <v>0</v>
      </c>
      <c r="E27" s="39" t="e">
        <f t="shared" si="0"/>
        <v>#DIV/0!</v>
      </c>
      <c r="F27" s="37">
        <f t="shared" si="1"/>
        <v>0</v>
      </c>
    </row>
    <row r="28" spans="1:8" hidden="1" x14ac:dyDescent="0.3">
      <c r="A28" s="32">
        <v>2.1</v>
      </c>
      <c r="B28" s="33" t="s">
        <v>117</v>
      </c>
      <c r="C28" s="40">
        <v>0</v>
      </c>
      <c r="D28" s="40">
        <v>0</v>
      </c>
      <c r="E28" s="39" t="e">
        <f t="shared" si="0"/>
        <v>#DIV/0!</v>
      </c>
      <c r="F28" s="37">
        <f t="shared" si="1"/>
        <v>0</v>
      </c>
    </row>
    <row r="29" spans="1:8" x14ac:dyDescent="0.3">
      <c r="A29" s="34"/>
      <c r="B29" s="97" t="s">
        <v>141</v>
      </c>
      <c r="C29" s="92">
        <f>+C8-C18</f>
        <v>0</v>
      </c>
      <c r="D29" s="92">
        <f>+D8-D18</f>
        <v>126528937.13000005</v>
      </c>
      <c r="E29" s="92">
        <f>+E8-E18</f>
        <v>0.10819482133284125</v>
      </c>
      <c r="F29" s="128">
        <f>+F8-F18</f>
        <v>-126528937.13000011</v>
      </c>
    </row>
    <row r="30" spans="1:8" x14ac:dyDescent="0.3">
      <c r="A30" s="34"/>
      <c r="B30" s="97"/>
      <c r="C30" s="35"/>
      <c r="D30" s="122"/>
      <c r="E30" s="35"/>
      <c r="F30" s="38"/>
    </row>
    <row r="31" spans="1:8" x14ac:dyDescent="0.3">
      <c r="A31" s="34"/>
      <c r="B31" s="97"/>
      <c r="C31" s="35"/>
      <c r="D31" s="122"/>
      <c r="E31" s="35"/>
      <c r="F31" s="38"/>
    </row>
    <row r="32" spans="1:8" x14ac:dyDescent="0.3">
      <c r="A32" s="34"/>
      <c r="B32" s="97"/>
      <c r="C32" s="35"/>
      <c r="D32" s="123"/>
      <c r="E32" s="35"/>
      <c r="F32" s="38"/>
    </row>
    <row r="33" spans="1:6" x14ac:dyDescent="0.3">
      <c r="A33" s="34"/>
      <c r="B33" s="195"/>
      <c r="C33" s="35"/>
      <c r="D33" s="123"/>
      <c r="E33" s="35"/>
      <c r="F33" s="38"/>
    </row>
    <row r="34" spans="1:6" x14ac:dyDescent="0.3">
      <c r="A34" s="34"/>
      <c r="B34" s="195"/>
      <c r="C34" s="35"/>
      <c r="D34" s="123"/>
      <c r="E34" s="35"/>
      <c r="F34" s="38"/>
    </row>
    <row r="35" spans="1:6" x14ac:dyDescent="0.3">
      <c r="A35" s="34"/>
      <c r="B35" s="195"/>
      <c r="C35" s="35"/>
      <c r="D35" s="123"/>
      <c r="E35" s="35"/>
      <c r="F35" s="38"/>
    </row>
    <row r="36" spans="1:6" x14ac:dyDescent="0.3">
      <c r="A36" s="34"/>
      <c r="B36" s="195"/>
      <c r="C36" s="35"/>
      <c r="D36" s="123"/>
      <c r="E36" s="35"/>
      <c r="F36" s="38"/>
    </row>
    <row r="37" spans="1:6" x14ac:dyDescent="0.3">
      <c r="B37" s="88"/>
      <c r="C37" s="88"/>
      <c r="D37" s="88"/>
      <c r="E37" s="88"/>
      <c r="F37" s="93"/>
    </row>
    <row r="38" spans="1:6" x14ac:dyDescent="0.3">
      <c r="B38" s="48"/>
      <c r="C38" s="88"/>
      <c r="D38" s="59"/>
      <c r="F38" s="60"/>
    </row>
    <row r="39" spans="1:6" x14ac:dyDescent="0.3">
      <c r="B39" s="15"/>
      <c r="C39" s="88"/>
      <c r="F39" s="61"/>
    </row>
    <row r="40" spans="1:6" x14ac:dyDescent="0.3">
      <c r="B40" s="88"/>
      <c r="C40" s="88"/>
      <c r="D40" s="88"/>
      <c r="E40" s="88"/>
      <c r="F40" s="93"/>
    </row>
    <row r="41" spans="1:6" x14ac:dyDescent="0.3">
      <c r="B41" s="95"/>
    </row>
  </sheetData>
  <mergeCells count="7">
    <mergeCell ref="A7:B7"/>
    <mergeCell ref="B1:F1"/>
    <mergeCell ref="A2:F2"/>
    <mergeCell ref="A3:F3"/>
    <mergeCell ref="A4:F4"/>
    <mergeCell ref="A5:F5"/>
    <mergeCell ref="A6:G6"/>
  </mergeCells>
  <printOptions horizontalCentered="1"/>
  <pageMargins left="0.31496062992125984" right="0.31496062992125984" top="0.55118110236220474" bottom="0.55118110236220474" header="0.31496062992125984" footer="0.31496062992125984"/>
  <pageSetup paperSize="122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C256"/>
  <sheetViews>
    <sheetView workbookViewId="0">
      <selection activeCell="F22" sqref="F22"/>
    </sheetView>
  </sheetViews>
  <sheetFormatPr baseColWidth="10" defaultRowHeight="15" x14ac:dyDescent="0.25"/>
  <cols>
    <col min="1" max="1" width="6.7109375" style="88" customWidth="1"/>
    <col min="2" max="2" width="34.85546875" style="88" customWidth="1"/>
    <col min="3" max="3" width="13.140625" style="88" customWidth="1"/>
    <col min="4" max="4" width="14.28515625" style="88" customWidth="1"/>
    <col min="5" max="5" width="22.85546875" style="88" customWidth="1"/>
    <col min="6" max="6" width="21.5703125" style="88" customWidth="1"/>
    <col min="7" max="9" width="11.42578125" style="88"/>
    <col min="10" max="10" width="14.140625" style="88" bestFit="1" customWidth="1"/>
    <col min="11" max="11" width="11.42578125" style="88"/>
    <col min="12" max="12" width="14.140625" style="88" bestFit="1" customWidth="1"/>
    <col min="13" max="13" width="13.140625" style="88" bestFit="1" customWidth="1"/>
    <col min="14" max="16384" width="11.42578125" style="88"/>
  </cols>
  <sheetData>
    <row r="2" spans="1:29" x14ac:dyDescent="0.25">
      <c r="A2" s="142"/>
    </row>
    <row r="3" spans="1:29" x14ac:dyDescent="0.25">
      <c r="F3" s="64"/>
    </row>
    <row r="5" spans="1:29" ht="15.75" x14ac:dyDescent="0.25">
      <c r="A5" s="207" t="s">
        <v>167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</row>
    <row r="6" spans="1:29" ht="15.75" x14ac:dyDescent="0.25">
      <c r="A6" s="207" t="s">
        <v>168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29" ht="15.75" x14ac:dyDescent="0.25">
      <c r="A7" s="207"/>
      <c r="B7" s="207"/>
      <c r="C7" s="207"/>
      <c r="D7" s="207"/>
      <c r="E7" s="207"/>
      <c r="F7" s="207"/>
    </row>
    <row r="9" spans="1:29" s="163" customFormat="1" x14ac:dyDescent="0.25">
      <c r="A9" s="170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</row>
    <row r="10" spans="1:29" x14ac:dyDescent="0.25">
      <c r="A10" s="170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</row>
    <row r="11" spans="1:29" x14ac:dyDescent="0.25">
      <c r="A11" s="170"/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29" x14ac:dyDescent="0.25">
      <c r="A12" s="170"/>
      <c r="B12" s="170"/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29" x14ac:dyDescent="0.25">
      <c r="A13" s="170"/>
      <c r="B13" s="170"/>
      <c r="C13" s="170"/>
      <c r="D13" s="170" t="s">
        <v>169</v>
      </c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</row>
    <row r="14" spans="1:29" x14ac:dyDescent="0.25">
      <c r="A14" s="170"/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29" x14ac:dyDescent="0.25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29" x14ac:dyDescent="0.25">
      <c r="A16" s="170"/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</row>
    <row r="17" spans="1:18" x14ac:dyDescent="0.25">
      <c r="A17" s="170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</row>
    <row r="18" spans="1:18" x14ac:dyDescent="0.25">
      <c r="A18" s="170"/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</row>
    <row r="19" spans="1:18" x14ac:dyDescent="0.25">
      <c r="A19" s="170"/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</row>
    <row r="20" spans="1:18" x14ac:dyDescent="0.25">
      <c r="A20" s="170"/>
      <c r="B20" s="170"/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x14ac:dyDescent="0.25">
      <c r="A21" s="170"/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</row>
    <row r="22" spans="1:18" x14ac:dyDescent="0.25">
      <c r="A22" s="170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x14ac:dyDescent="0.25">
      <c r="A23" s="170"/>
      <c r="B23" s="170"/>
      <c r="C23" s="170"/>
      <c r="D23" s="170"/>
      <c r="E23" s="170"/>
      <c r="F23" s="170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x14ac:dyDescent="0.25">
      <c r="A24" s="170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</row>
    <row r="25" spans="1:18" x14ac:dyDescent="0.25">
      <c r="A25" s="170"/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x14ac:dyDescent="0.25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x14ac:dyDescent="0.25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</row>
    <row r="28" spans="1:18" x14ac:dyDescent="0.25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</row>
    <row r="29" spans="1:18" x14ac:dyDescent="0.25">
      <c r="A29" s="170"/>
      <c r="B29" s="170"/>
      <c r="C29" s="170"/>
      <c r="D29" s="170"/>
      <c r="E29" s="170"/>
      <c r="F29" s="170"/>
      <c r="G29" s="170"/>
      <c r="H29" s="170"/>
      <c r="I29" s="170"/>
      <c r="J29" s="170"/>
      <c r="K29" s="170"/>
      <c r="L29" s="170"/>
      <c r="M29" s="170"/>
      <c r="N29" s="170"/>
      <c r="O29" s="170"/>
      <c r="P29" s="170"/>
      <c r="Q29" s="170"/>
      <c r="R29" s="170"/>
    </row>
    <row r="30" spans="1:18" x14ac:dyDescent="0.25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</row>
    <row r="31" spans="1:18" x14ac:dyDescent="0.25">
      <c r="A31" s="170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x14ac:dyDescent="0.25">
      <c r="A32" s="170"/>
      <c r="B32" s="170"/>
      <c r="C32" s="170"/>
      <c r="D32" s="170"/>
      <c r="E32" s="170"/>
      <c r="F32" s="170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x14ac:dyDescent="0.25">
      <c r="A33" s="170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170"/>
      <c r="N33" s="170"/>
      <c r="O33" s="170"/>
      <c r="P33" s="170"/>
      <c r="Q33" s="170"/>
      <c r="R33" s="170"/>
    </row>
    <row r="34" spans="1:18" x14ac:dyDescent="0.25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</row>
    <row r="35" spans="1:18" x14ac:dyDescent="0.25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</row>
    <row r="36" spans="1:18" x14ac:dyDescent="0.25">
      <c r="A36" s="170"/>
      <c r="B36" s="170"/>
      <c r="C36" s="170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70"/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70"/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</row>
    <row r="39" spans="1:18" x14ac:dyDescent="0.25">
      <c r="A39" s="170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</row>
    <row r="40" spans="1:18" x14ac:dyDescent="0.25">
      <c r="A40" s="170"/>
      <c r="B40" s="170"/>
      <c r="C40" s="170"/>
      <c r="D40" s="170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170"/>
      <c r="Q40" s="170"/>
      <c r="R40" s="170"/>
    </row>
    <row r="41" spans="1:18" x14ac:dyDescent="0.25">
      <c r="A41" s="170"/>
      <c r="B41" s="170"/>
      <c r="C41" s="170"/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</row>
    <row r="44" spans="1:18" x14ac:dyDescent="0.25">
      <c r="A44" s="170"/>
      <c r="B44" s="17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</row>
    <row r="45" spans="1:18" x14ac:dyDescent="0.25">
      <c r="A45" s="170"/>
      <c r="B45" s="170"/>
      <c r="C45" s="170"/>
      <c r="D45" s="170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</row>
    <row r="46" spans="1:18" x14ac:dyDescent="0.25">
      <c r="A46" s="170"/>
      <c r="B46" s="170"/>
      <c r="C46" s="170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</row>
    <row r="47" spans="1:18" x14ac:dyDescent="0.25">
      <c r="A47" s="170"/>
      <c r="B47" s="170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</row>
    <row r="48" spans="1:18" x14ac:dyDescent="0.25">
      <c r="A48" s="170"/>
      <c r="B48" s="170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</row>
    <row r="49" spans="1:18" x14ac:dyDescent="0.25">
      <c r="A49" s="170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</row>
    <row r="50" spans="1:18" x14ac:dyDescent="0.25">
      <c r="A50" s="170"/>
      <c r="B50" s="170"/>
      <c r="C50" s="170"/>
      <c r="D50" s="170"/>
      <c r="E50" s="170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</row>
    <row r="51" spans="1:18" x14ac:dyDescent="0.25">
      <c r="A51" s="170"/>
      <c r="B51" s="170"/>
      <c r="C51" s="170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</row>
    <row r="52" spans="1:18" x14ac:dyDescent="0.25">
      <c r="A52" s="170"/>
      <c r="B52" s="170"/>
      <c r="C52" s="170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</row>
    <row r="53" spans="1:18" x14ac:dyDescent="0.25">
      <c r="A53" s="170"/>
      <c r="B53" s="170"/>
      <c r="C53" s="170"/>
      <c r="D53" s="170"/>
      <c r="E53" s="170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</row>
    <row r="54" spans="1:18" x14ac:dyDescent="0.25">
      <c r="A54" s="170"/>
      <c r="B54" s="170"/>
      <c r="C54" s="170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</row>
    <row r="55" spans="1:18" x14ac:dyDescent="0.25">
      <c r="A55" s="170"/>
      <c r="B55" s="170"/>
      <c r="C55" s="170"/>
      <c r="D55" s="170"/>
      <c r="E55" s="170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</row>
    <row r="56" spans="1:18" x14ac:dyDescent="0.25">
      <c r="A56" s="170"/>
      <c r="B56" s="170"/>
      <c r="C56" s="170"/>
      <c r="D56" s="170"/>
      <c r="E56" s="170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</row>
    <row r="57" spans="1:18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</row>
    <row r="58" spans="1:18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</row>
    <row r="59" spans="1:18" x14ac:dyDescent="0.25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</row>
    <row r="60" spans="1:18" x14ac:dyDescent="0.25">
      <c r="A60" s="170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</row>
    <row r="61" spans="1:18" x14ac:dyDescent="0.25">
      <c r="A61" s="170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</row>
    <row r="62" spans="1:18" x14ac:dyDescent="0.25">
      <c r="A62" s="170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0"/>
      <c r="R62" s="170"/>
    </row>
    <row r="63" spans="1:18" x14ac:dyDescent="0.25">
      <c r="A63" s="170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</row>
    <row r="64" spans="1:18" x14ac:dyDescent="0.25">
      <c r="A64" s="170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0"/>
      <c r="R64" s="170"/>
    </row>
    <row r="65" spans="1:18" x14ac:dyDescent="0.25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0"/>
      <c r="R65" s="170"/>
    </row>
    <row r="66" spans="1:18" x14ac:dyDescent="0.25">
      <c r="A66" s="170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0"/>
      <c r="R66" s="170"/>
    </row>
    <row r="67" spans="1:18" x14ac:dyDescent="0.25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</row>
    <row r="68" spans="1:18" x14ac:dyDescent="0.25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</row>
    <row r="69" spans="1:18" x14ac:dyDescent="0.2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</row>
    <row r="70" spans="1:18" x14ac:dyDescent="0.25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</row>
    <row r="71" spans="1:18" x14ac:dyDescent="0.25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</row>
    <row r="72" spans="1:18" x14ac:dyDescent="0.25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</row>
    <row r="73" spans="1:18" x14ac:dyDescent="0.25">
      <c r="A73" s="170"/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</row>
    <row r="74" spans="1:18" x14ac:dyDescent="0.25">
      <c r="A74" s="170"/>
      <c r="B74" s="170"/>
      <c r="C74" s="170"/>
      <c r="D74" s="170"/>
      <c r="E74" s="170"/>
      <c r="F74" s="170"/>
      <c r="G74" s="170"/>
      <c r="H74" s="170"/>
      <c r="I74" s="170"/>
      <c r="J74" s="170"/>
      <c r="K74" s="170"/>
      <c r="L74" s="170"/>
      <c r="M74" s="170"/>
      <c r="N74" s="170"/>
      <c r="O74" s="170"/>
      <c r="P74" s="170"/>
      <c r="Q74" s="170"/>
      <c r="R74" s="170"/>
    </row>
    <row r="75" spans="1:18" x14ac:dyDescent="0.25">
      <c r="A75" s="170"/>
      <c r="B75" s="170"/>
      <c r="C75" s="170"/>
      <c r="D75" s="170"/>
      <c r="E75" s="170"/>
      <c r="F75" s="170"/>
      <c r="G75" s="170"/>
      <c r="H75" s="170"/>
      <c r="I75" s="170"/>
      <c r="J75" s="170"/>
      <c r="K75" s="170"/>
      <c r="L75" s="170"/>
      <c r="M75" s="170"/>
      <c r="N75" s="170"/>
      <c r="O75" s="170"/>
      <c r="P75" s="170"/>
      <c r="Q75" s="170"/>
      <c r="R75" s="170"/>
    </row>
    <row r="76" spans="1:18" x14ac:dyDescent="0.25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</row>
    <row r="77" spans="1:18" x14ac:dyDescent="0.25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  <c r="M77" s="170"/>
      <c r="N77" s="170"/>
      <c r="O77" s="170"/>
      <c r="P77" s="170"/>
      <c r="Q77" s="170"/>
      <c r="R77" s="170"/>
    </row>
    <row r="78" spans="1:18" x14ac:dyDescent="0.25">
      <c r="A78" s="170"/>
      <c r="B78" s="170"/>
      <c r="C78" s="170"/>
      <c r="D78" s="170"/>
      <c r="E78" s="170"/>
      <c r="F78" s="170"/>
      <c r="G78" s="170"/>
      <c r="H78" s="170"/>
      <c r="I78" s="170"/>
      <c r="J78" s="170"/>
      <c r="K78" s="170"/>
      <c r="L78" s="170"/>
      <c r="M78" s="170"/>
      <c r="N78" s="170"/>
      <c r="O78" s="170"/>
      <c r="P78" s="170"/>
      <c r="Q78" s="170"/>
      <c r="R78" s="170"/>
    </row>
    <row r="79" spans="1:18" x14ac:dyDescent="0.25">
      <c r="A79" s="170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0"/>
      <c r="O79" s="170"/>
      <c r="P79" s="170"/>
      <c r="Q79" s="170"/>
      <c r="R79" s="170"/>
    </row>
    <row r="80" spans="1:18" x14ac:dyDescent="0.25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</row>
    <row r="81" spans="1:18" x14ac:dyDescent="0.25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</row>
    <row r="82" spans="1:18" x14ac:dyDescent="0.25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</row>
    <row r="83" spans="1:18" x14ac:dyDescent="0.25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</row>
    <row r="84" spans="1:18" x14ac:dyDescent="0.25">
      <c r="A84" s="170"/>
      <c r="B84" s="170"/>
      <c r="C84" s="170"/>
      <c r="D84" s="170"/>
      <c r="E84" s="170"/>
      <c r="F84" s="170"/>
      <c r="G84" s="170"/>
      <c r="H84" s="170"/>
      <c r="I84" s="170"/>
      <c r="J84" s="170"/>
      <c r="K84" s="170"/>
      <c r="L84" s="170"/>
      <c r="M84" s="170"/>
      <c r="N84" s="170"/>
      <c r="O84" s="170"/>
      <c r="P84" s="170"/>
      <c r="Q84" s="170"/>
      <c r="R84" s="170"/>
    </row>
    <row r="85" spans="1:18" x14ac:dyDescent="0.25">
      <c r="A85" s="170"/>
      <c r="B85" s="170"/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</row>
    <row r="86" spans="1:18" x14ac:dyDescent="0.25">
      <c r="A86" s="170"/>
      <c r="B86" s="170"/>
      <c r="C86" s="170"/>
      <c r="D86" s="170"/>
      <c r="E86" s="170"/>
      <c r="F86" s="170"/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</row>
    <row r="87" spans="1:18" x14ac:dyDescent="0.25">
      <c r="A87" s="170"/>
      <c r="B87" s="170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</row>
    <row r="88" spans="1:18" x14ac:dyDescent="0.25">
      <c r="A88" s="170"/>
      <c r="B88" s="170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</row>
    <row r="89" spans="1:18" x14ac:dyDescent="0.25">
      <c r="A89" s="170"/>
      <c r="B89" s="170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</row>
    <row r="90" spans="1:18" x14ac:dyDescent="0.25">
      <c r="A90" s="170"/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0"/>
      <c r="Q90" s="170"/>
      <c r="R90" s="170"/>
    </row>
    <row r="91" spans="1:18" x14ac:dyDescent="0.25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</row>
    <row r="92" spans="1:18" x14ac:dyDescent="0.25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</row>
    <row r="93" spans="1:18" x14ac:dyDescent="0.25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</row>
    <row r="94" spans="1:18" x14ac:dyDescent="0.25">
      <c r="A94" s="170"/>
      <c r="B94" s="170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0"/>
      <c r="Q94" s="170"/>
      <c r="R94" s="170"/>
    </row>
    <row r="95" spans="1:18" x14ac:dyDescent="0.25">
      <c r="A95" s="170"/>
      <c r="B95" s="170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0"/>
      <c r="Q95" s="170"/>
      <c r="R95" s="170"/>
    </row>
    <row r="96" spans="1:18" x14ac:dyDescent="0.25">
      <c r="A96" s="170"/>
      <c r="B96" s="170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0"/>
      <c r="Q96" s="170"/>
      <c r="R96" s="170"/>
    </row>
    <row r="97" spans="1:18" x14ac:dyDescent="0.25">
      <c r="A97" s="170"/>
      <c r="B97" s="170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0"/>
      <c r="Q97" s="170"/>
      <c r="R97" s="170"/>
    </row>
    <row r="98" spans="1:18" x14ac:dyDescent="0.25">
      <c r="A98" s="170"/>
      <c r="B98" s="170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0"/>
      <c r="Q98" s="170"/>
      <c r="R98" s="170"/>
    </row>
    <row r="99" spans="1:18" x14ac:dyDescent="0.25">
      <c r="A99" s="170"/>
      <c r="B99" s="170"/>
      <c r="C99" s="170"/>
      <c r="D99" s="170"/>
      <c r="E99" s="170"/>
      <c r="F99" s="170"/>
      <c r="G99" s="170"/>
      <c r="H99" s="170"/>
      <c r="I99" s="170"/>
      <c r="J99" s="170"/>
      <c r="K99" s="170"/>
      <c r="L99" s="170"/>
      <c r="M99" s="170"/>
      <c r="N99" s="170"/>
      <c r="O99" s="170"/>
      <c r="P99" s="170"/>
      <c r="Q99" s="170"/>
      <c r="R99" s="170"/>
    </row>
    <row r="100" spans="1:18" x14ac:dyDescent="0.25">
      <c r="A100" s="170"/>
      <c r="B100" s="170"/>
      <c r="C100" s="170"/>
      <c r="D100" s="170"/>
      <c r="E100" s="170"/>
      <c r="F100" s="170"/>
      <c r="G100" s="170"/>
      <c r="H100" s="170"/>
      <c r="I100" s="170"/>
      <c r="J100" s="170"/>
      <c r="K100" s="170"/>
      <c r="L100" s="170"/>
      <c r="M100" s="170"/>
      <c r="N100" s="170"/>
      <c r="O100" s="170"/>
      <c r="P100" s="170"/>
      <c r="Q100" s="170"/>
      <c r="R100" s="170"/>
    </row>
    <row r="101" spans="1:18" x14ac:dyDescent="0.25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</row>
    <row r="102" spans="1:18" x14ac:dyDescent="0.25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</row>
    <row r="103" spans="1:18" x14ac:dyDescent="0.25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</row>
    <row r="104" spans="1:18" x14ac:dyDescent="0.25">
      <c r="A104" s="170"/>
      <c r="B104" s="170"/>
      <c r="C104" s="170"/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70"/>
      <c r="O104" s="170"/>
      <c r="P104" s="170"/>
      <c r="Q104" s="170"/>
      <c r="R104" s="170"/>
    </row>
    <row r="105" spans="1:18" x14ac:dyDescent="0.25">
      <c r="A105" s="170"/>
      <c r="B105" s="170"/>
      <c r="C105" s="170"/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70"/>
      <c r="O105" s="170"/>
      <c r="P105" s="170"/>
      <c r="Q105" s="170"/>
      <c r="R105" s="170"/>
    </row>
    <row r="106" spans="1:18" x14ac:dyDescent="0.25">
      <c r="A106" s="170"/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  <c r="P106" s="170"/>
      <c r="Q106" s="170"/>
      <c r="R106" s="170"/>
    </row>
    <row r="107" spans="1:18" x14ac:dyDescent="0.25">
      <c r="A107" s="170"/>
      <c r="B107" s="170"/>
      <c r="C107" s="170"/>
      <c r="D107" s="170"/>
      <c r="E107" s="170"/>
      <c r="F107" s="170"/>
      <c r="G107" s="170"/>
      <c r="H107" s="170"/>
      <c r="I107" s="170"/>
      <c r="J107" s="170"/>
      <c r="K107" s="170"/>
      <c r="L107" s="170"/>
      <c r="M107" s="170"/>
      <c r="N107" s="170"/>
      <c r="O107" s="170"/>
      <c r="P107" s="170"/>
      <c r="Q107" s="170"/>
      <c r="R107" s="170"/>
    </row>
    <row r="108" spans="1:18" x14ac:dyDescent="0.25">
      <c r="A108" s="170"/>
      <c r="B108" s="170"/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</row>
    <row r="109" spans="1:18" x14ac:dyDescent="0.25">
      <c r="A109" s="170"/>
      <c r="B109" s="170"/>
      <c r="C109" s="170"/>
      <c r="D109" s="170"/>
      <c r="E109" s="170"/>
      <c r="F109" s="170"/>
      <c r="G109" s="170"/>
      <c r="H109" s="170"/>
      <c r="I109" s="170"/>
      <c r="J109" s="170"/>
      <c r="K109" s="170"/>
      <c r="L109" s="170"/>
      <c r="M109" s="170"/>
      <c r="N109" s="170"/>
      <c r="O109" s="170"/>
      <c r="P109" s="170"/>
      <c r="Q109" s="170"/>
      <c r="R109" s="170"/>
    </row>
    <row r="110" spans="1:18" x14ac:dyDescent="0.25">
      <c r="A110" s="170"/>
      <c r="B110" s="170"/>
      <c r="C110" s="170"/>
      <c r="D110" s="170"/>
      <c r="E110" s="170"/>
      <c r="F110" s="170"/>
      <c r="G110" s="170"/>
      <c r="H110" s="170"/>
      <c r="I110" s="170"/>
      <c r="J110" s="170"/>
      <c r="K110" s="170"/>
      <c r="L110" s="170"/>
      <c r="M110" s="170"/>
      <c r="N110" s="170"/>
      <c r="O110" s="170"/>
      <c r="P110" s="170"/>
      <c r="Q110" s="170"/>
      <c r="R110" s="170"/>
    </row>
    <row r="111" spans="1:18" x14ac:dyDescent="0.25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</row>
    <row r="112" spans="1:18" x14ac:dyDescent="0.25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</row>
    <row r="113" spans="1:29" x14ac:dyDescent="0.25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</row>
    <row r="114" spans="1:29" x14ac:dyDescent="0.25">
      <c r="A114" s="170"/>
      <c r="B114" s="170"/>
      <c r="C114" s="170"/>
      <c r="D114" s="170"/>
      <c r="E114" s="170"/>
      <c r="F114" s="170"/>
      <c r="G114" s="170"/>
      <c r="H114" s="170"/>
      <c r="I114" s="170"/>
      <c r="J114" s="170"/>
      <c r="K114" s="170"/>
      <c r="L114" s="170"/>
      <c r="M114" s="170"/>
      <c r="N114" s="170"/>
      <c r="O114" s="170"/>
      <c r="P114" s="170"/>
      <c r="Q114" s="170"/>
      <c r="R114" s="170"/>
    </row>
    <row r="115" spans="1:29" x14ac:dyDescent="0.25">
      <c r="A115" s="170"/>
      <c r="B115" s="170"/>
      <c r="C115" s="170"/>
      <c r="D115" s="170"/>
      <c r="E115" s="170"/>
      <c r="F115" s="170"/>
      <c r="G115" s="170"/>
      <c r="H115" s="170"/>
      <c r="I115" s="170"/>
      <c r="J115" s="170"/>
      <c r="K115" s="170"/>
      <c r="L115" s="170"/>
      <c r="M115" s="170"/>
      <c r="N115" s="170"/>
      <c r="O115" s="170"/>
      <c r="P115" s="170"/>
      <c r="Q115" s="170"/>
      <c r="R115" s="170"/>
    </row>
    <row r="116" spans="1:29" x14ac:dyDescent="0.25">
      <c r="A116" s="170"/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  <c r="P116" s="170"/>
      <c r="Q116" s="170"/>
      <c r="R116" s="170"/>
    </row>
    <row r="117" spans="1:29" x14ac:dyDescent="0.25">
      <c r="A117" s="170"/>
      <c r="B117" s="170"/>
      <c r="C117" s="170"/>
      <c r="D117" s="170"/>
      <c r="E117" s="170"/>
      <c r="F117" s="170"/>
      <c r="G117" s="170"/>
      <c r="H117" s="170"/>
      <c r="I117" s="170"/>
      <c r="J117" s="170"/>
      <c r="K117" s="170"/>
      <c r="L117" s="170"/>
      <c r="M117" s="170"/>
      <c r="N117" s="170"/>
      <c r="O117" s="170"/>
      <c r="P117" s="170"/>
      <c r="Q117" s="170"/>
      <c r="R117" s="170"/>
    </row>
    <row r="118" spans="1:29" s="164" customFormat="1" x14ac:dyDescent="0.25">
      <c r="A118" s="170"/>
      <c r="B118" s="170"/>
      <c r="C118" s="170"/>
      <c r="D118" s="170"/>
      <c r="E118" s="170"/>
      <c r="F118" s="170"/>
      <c r="G118" s="170"/>
      <c r="H118" s="170"/>
      <c r="I118" s="170"/>
      <c r="J118" s="170"/>
      <c r="K118" s="170"/>
      <c r="L118" s="170"/>
      <c r="M118" s="170"/>
      <c r="N118" s="170"/>
      <c r="O118" s="170"/>
      <c r="P118" s="170"/>
      <c r="Q118" s="170"/>
      <c r="R118" s="170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</row>
    <row r="119" spans="1:29" x14ac:dyDescent="0.25">
      <c r="A119" s="170"/>
      <c r="B119" s="170"/>
      <c r="C119" s="170"/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</row>
    <row r="120" spans="1:29" x14ac:dyDescent="0.25">
      <c r="A120" s="170"/>
      <c r="B120" s="170"/>
      <c r="C120" s="170"/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</row>
    <row r="121" spans="1:29" x14ac:dyDescent="0.25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</row>
    <row r="122" spans="1:29" x14ac:dyDescent="0.25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</row>
    <row r="123" spans="1:29" x14ac:dyDescent="0.25">
      <c r="A123" s="170"/>
      <c r="B123" s="170"/>
      <c r="C123" s="170"/>
      <c r="D123" s="170"/>
      <c r="E123" s="170"/>
      <c r="F123" s="170"/>
      <c r="G123" s="170"/>
      <c r="H123" s="170"/>
      <c r="I123" s="170"/>
      <c r="J123" s="170"/>
      <c r="K123" s="170"/>
      <c r="L123" s="170"/>
      <c r="M123" s="170"/>
      <c r="N123" s="170"/>
      <c r="O123" s="170"/>
      <c r="P123" s="170"/>
      <c r="Q123" s="170"/>
      <c r="R123" s="170"/>
    </row>
    <row r="124" spans="1:29" x14ac:dyDescent="0.25">
      <c r="A124" s="170"/>
      <c r="B124" s="170"/>
      <c r="C124" s="170"/>
      <c r="D124" s="170"/>
      <c r="E124" s="170"/>
      <c r="F124" s="170"/>
      <c r="G124" s="170"/>
      <c r="H124" s="170"/>
      <c r="I124" s="170"/>
      <c r="J124" s="170"/>
      <c r="K124" s="170"/>
      <c r="L124" s="170"/>
      <c r="M124" s="170"/>
      <c r="N124" s="170"/>
      <c r="O124" s="170"/>
      <c r="P124" s="170"/>
      <c r="Q124" s="170"/>
      <c r="R124" s="170"/>
    </row>
    <row r="125" spans="1:29" x14ac:dyDescent="0.25">
      <c r="A125" s="170"/>
      <c r="B125" s="170"/>
      <c r="C125" s="170"/>
      <c r="D125" s="170"/>
      <c r="E125" s="170"/>
      <c r="F125" s="170"/>
      <c r="G125" s="170"/>
      <c r="H125" s="170"/>
      <c r="I125" s="170"/>
      <c r="J125" s="170"/>
      <c r="K125" s="170"/>
      <c r="L125" s="170"/>
      <c r="M125" s="170"/>
      <c r="N125" s="170"/>
      <c r="O125" s="170"/>
      <c r="P125" s="170"/>
      <c r="Q125" s="170"/>
      <c r="R125" s="170"/>
    </row>
    <row r="126" spans="1:29" x14ac:dyDescent="0.25">
      <c r="A126" s="170"/>
      <c r="B126" s="170"/>
      <c r="C126" s="170"/>
      <c r="D126" s="170"/>
      <c r="E126" s="170"/>
      <c r="F126" s="170"/>
      <c r="G126" s="170"/>
      <c r="H126" s="170"/>
      <c r="I126" s="170"/>
      <c r="J126" s="170"/>
      <c r="K126" s="170"/>
      <c r="L126" s="170"/>
      <c r="M126" s="170"/>
      <c r="N126" s="170"/>
      <c r="O126" s="170"/>
      <c r="P126" s="170"/>
      <c r="Q126" s="170"/>
      <c r="R126" s="170"/>
    </row>
    <row r="127" spans="1:29" x14ac:dyDescent="0.25">
      <c r="A127" s="170"/>
      <c r="B127" s="170"/>
      <c r="C127" s="170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  <c r="R127" s="170"/>
    </row>
    <row r="128" spans="1:29" x14ac:dyDescent="0.25">
      <c r="A128" s="170"/>
      <c r="B128" s="170"/>
      <c r="C128" s="170"/>
      <c r="D128" s="170"/>
      <c r="E128" s="170"/>
      <c r="F128" s="170"/>
      <c r="G128" s="170"/>
      <c r="H128" s="170"/>
      <c r="I128" s="170"/>
      <c r="J128" s="170"/>
      <c r="K128" s="170"/>
      <c r="L128" s="170"/>
      <c r="M128" s="170"/>
      <c r="N128" s="170"/>
      <c r="O128" s="170"/>
      <c r="P128" s="170"/>
      <c r="Q128" s="170"/>
      <c r="R128" s="170"/>
    </row>
    <row r="129" spans="1:18" x14ac:dyDescent="0.25">
      <c r="A129" s="170"/>
      <c r="B129" s="170"/>
      <c r="C129" s="170"/>
      <c r="D129" s="170"/>
      <c r="E129" s="170"/>
      <c r="F129" s="170"/>
      <c r="G129" s="170"/>
      <c r="H129" s="170"/>
      <c r="I129" s="170"/>
      <c r="J129" s="170"/>
      <c r="K129" s="170"/>
      <c r="L129" s="170"/>
      <c r="M129" s="170"/>
      <c r="N129" s="170"/>
      <c r="O129" s="170"/>
      <c r="P129" s="170"/>
      <c r="Q129" s="170"/>
      <c r="R129" s="170"/>
    </row>
    <row r="130" spans="1:18" x14ac:dyDescent="0.25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</row>
    <row r="131" spans="1:18" x14ac:dyDescent="0.25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</row>
    <row r="132" spans="1:18" x14ac:dyDescent="0.25">
      <c r="A132" s="170"/>
      <c r="B132" s="170"/>
      <c r="C132" s="170"/>
      <c r="D132" s="170"/>
      <c r="E132" s="170"/>
      <c r="F132" s="170"/>
      <c r="G132" s="170"/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  <c r="R132" s="170"/>
    </row>
    <row r="133" spans="1:18" x14ac:dyDescent="0.25">
      <c r="A133" s="170"/>
      <c r="B133" s="170"/>
      <c r="C133" s="170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  <c r="R133" s="170"/>
    </row>
    <row r="134" spans="1:18" x14ac:dyDescent="0.25">
      <c r="A134" s="170"/>
      <c r="B134" s="170"/>
      <c r="C134" s="170"/>
      <c r="D134" s="170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  <c r="R134" s="170"/>
    </row>
    <row r="135" spans="1:18" x14ac:dyDescent="0.25">
      <c r="A135" s="170"/>
      <c r="B135" s="170"/>
      <c r="C135" s="170"/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</row>
    <row r="136" spans="1:18" x14ac:dyDescent="0.25">
      <c r="A136" s="170"/>
      <c r="B136" s="170"/>
      <c r="C136" s="170"/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</row>
    <row r="137" spans="1:18" x14ac:dyDescent="0.25">
      <c r="A137" s="170"/>
      <c r="B137" s="170"/>
      <c r="C137" s="170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  <c r="R137" s="170"/>
    </row>
    <row r="138" spans="1:18" x14ac:dyDescent="0.25">
      <c r="A138" s="170"/>
      <c r="B138" s="170"/>
      <c r="C138" s="170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</row>
    <row r="139" spans="1:18" x14ac:dyDescent="0.25">
      <c r="A139" s="170"/>
      <c r="B139" s="170"/>
      <c r="C139" s="170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  <c r="R139" s="170"/>
    </row>
    <row r="140" spans="1:18" x14ac:dyDescent="0.25">
      <c r="A140" s="170"/>
      <c r="B140" s="170"/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  <c r="R140" s="170"/>
    </row>
    <row r="141" spans="1:18" x14ac:dyDescent="0.25">
      <c r="A141" s="170"/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0"/>
      <c r="O141" s="170"/>
      <c r="P141" s="170"/>
      <c r="Q141" s="170"/>
      <c r="R141" s="170"/>
    </row>
    <row r="142" spans="1:18" x14ac:dyDescent="0.25">
      <c r="A142" s="170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0"/>
      <c r="O142" s="170"/>
      <c r="P142" s="170"/>
      <c r="Q142" s="170"/>
      <c r="R142" s="170"/>
    </row>
    <row r="143" spans="1:18" x14ac:dyDescent="0.25">
      <c r="A143" s="170"/>
      <c r="B143" s="170"/>
      <c r="C143" s="170"/>
      <c r="D143" s="170"/>
      <c r="E143" s="170"/>
      <c r="F143" s="170"/>
      <c r="G143" s="170"/>
      <c r="H143" s="170"/>
      <c r="I143" s="170"/>
      <c r="J143" s="170"/>
      <c r="K143" s="170"/>
      <c r="L143" s="170"/>
      <c r="M143" s="170"/>
      <c r="N143" s="170"/>
      <c r="O143" s="170"/>
      <c r="P143" s="170"/>
      <c r="Q143" s="170"/>
      <c r="R143" s="170"/>
    </row>
    <row r="144" spans="1:18" x14ac:dyDescent="0.25">
      <c r="A144" s="170"/>
      <c r="B144" s="170"/>
      <c r="C144" s="170"/>
      <c r="D144" s="170"/>
      <c r="E144" s="170"/>
      <c r="F144" s="170"/>
      <c r="G144" s="170"/>
      <c r="H144" s="170"/>
      <c r="I144" s="170"/>
      <c r="J144" s="170"/>
      <c r="K144" s="170"/>
      <c r="L144" s="170"/>
      <c r="M144" s="170"/>
      <c r="N144" s="170"/>
      <c r="O144" s="170"/>
      <c r="P144" s="170"/>
      <c r="Q144" s="170"/>
      <c r="R144" s="170"/>
    </row>
    <row r="145" spans="1:18" x14ac:dyDescent="0.25">
      <c r="A145" s="170"/>
      <c r="B145" s="170"/>
      <c r="C145" s="170"/>
      <c r="D145" s="170"/>
      <c r="E145" s="170"/>
      <c r="F145" s="170"/>
      <c r="G145" s="170"/>
      <c r="H145" s="170"/>
      <c r="I145" s="170"/>
      <c r="J145" s="170"/>
      <c r="K145" s="170"/>
      <c r="L145" s="170"/>
      <c r="M145" s="170"/>
      <c r="N145" s="170"/>
      <c r="O145" s="170"/>
      <c r="P145" s="170"/>
      <c r="Q145" s="170"/>
      <c r="R145" s="170"/>
    </row>
    <row r="146" spans="1:18" x14ac:dyDescent="0.25">
      <c r="A146" s="170"/>
      <c r="B146" s="170"/>
      <c r="C146" s="170"/>
      <c r="D146" s="170"/>
      <c r="E146" s="170"/>
      <c r="F146" s="170"/>
      <c r="G146" s="170"/>
      <c r="H146" s="170"/>
      <c r="I146" s="170"/>
      <c r="J146" s="170"/>
      <c r="K146" s="170"/>
      <c r="L146" s="170"/>
      <c r="M146" s="170"/>
      <c r="N146" s="170"/>
      <c r="O146" s="170"/>
      <c r="P146" s="170"/>
      <c r="Q146" s="170"/>
      <c r="R146" s="170"/>
    </row>
    <row r="147" spans="1:18" x14ac:dyDescent="0.25">
      <c r="A147" s="170"/>
      <c r="B147" s="170"/>
      <c r="C147" s="170"/>
      <c r="D147" s="170"/>
      <c r="E147" s="170"/>
      <c r="F147" s="170"/>
      <c r="G147" s="170"/>
      <c r="H147" s="170"/>
      <c r="I147" s="170"/>
      <c r="J147" s="170"/>
      <c r="K147" s="170"/>
      <c r="L147" s="170"/>
      <c r="M147" s="170"/>
      <c r="N147" s="170"/>
      <c r="O147" s="170"/>
      <c r="P147" s="170"/>
      <c r="Q147" s="170"/>
      <c r="R147" s="170"/>
    </row>
    <row r="148" spans="1:18" x14ac:dyDescent="0.25">
      <c r="A148" s="170"/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  <c r="P148" s="170"/>
      <c r="Q148" s="170"/>
      <c r="R148" s="170"/>
    </row>
    <row r="149" spans="1:18" x14ac:dyDescent="0.25">
      <c r="A149" s="170"/>
      <c r="B149" s="170"/>
      <c r="C149" s="170"/>
      <c r="D149" s="170"/>
      <c r="E149" s="170"/>
      <c r="F149" s="170"/>
      <c r="G149" s="170"/>
      <c r="H149" s="170"/>
      <c r="I149" s="170"/>
      <c r="J149" s="170"/>
      <c r="K149" s="170"/>
      <c r="L149" s="170"/>
      <c r="M149" s="170"/>
      <c r="N149" s="170"/>
      <c r="O149" s="170"/>
      <c r="P149" s="170"/>
      <c r="Q149" s="170"/>
      <c r="R149" s="170"/>
    </row>
    <row r="150" spans="1:18" x14ac:dyDescent="0.25">
      <c r="A150" s="170"/>
      <c r="B150" s="170"/>
      <c r="C150" s="170"/>
      <c r="D150" s="170"/>
      <c r="E150" s="170"/>
      <c r="F150" s="170"/>
      <c r="G150" s="170"/>
      <c r="H150" s="170"/>
      <c r="I150" s="170"/>
      <c r="J150" s="170"/>
      <c r="K150" s="170"/>
      <c r="L150" s="170"/>
      <c r="M150" s="170"/>
      <c r="N150" s="170"/>
      <c r="O150" s="170"/>
      <c r="P150" s="170"/>
      <c r="Q150" s="170"/>
      <c r="R150" s="170"/>
    </row>
    <row r="151" spans="1:18" x14ac:dyDescent="0.25">
      <c r="A151" s="170"/>
      <c r="B151" s="170"/>
      <c r="C151" s="170"/>
      <c r="D151" s="170"/>
      <c r="E151" s="170"/>
      <c r="F151" s="170"/>
      <c r="G151" s="170"/>
      <c r="H151" s="170"/>
      <c r="I151" s="170"/>
      <c r="J151" s="170"/>
      <c r="K151" s="170"/>
      <c r="L151" s="170"/>
      <c r="M151" s="170"/>
      <c r="N151" s="170"/>
      <c r="O151" s="170"/>
      <c r="P151" s="170"/>
      <c r="Q151" s="170"/>
      <c r="R151" s="170"/>
    </row>
    <row r="152" spans="1:18" x14ac:dyDescent="0.25">
      <c r="A152" s="170"/>
      <c r="B152" s="170"/>
      <c r="C152" s="170"/>
      <c r="D152" s="170"/>
      <c r="E152" s="170"/>
      <c r="F152" s="170"/>
      <c r="G152" s="170"/>
      <c r="H152" s="170"/>
      <c r="I152" s="170"/>
      <c r="J152" s="170"/>
      <c r="K152" s="170"/>
      <c r="L152" s="170"/>
      <c r="M152" s="170"/>
      <c r="N152" s="170"/>
      <c r="O152" s="170"/>
      <c r="P152" s="170"/>
      <c r="Q152" s="170"/>
      <c r="R152" s="170"/>
    </row>
    <row r="153" spans="1:18" x14ac:dyDescent="0.25">
      <c r="A153" s="170"/>
      <c r="B153" s="170"/>
      <c r="C153" s="170"/>
      <c r="D153" s="170"/>
      <c r="E153" s="170"/>
      <c r="F153" s="170"/>
      <c r="G153" s="170"/>
      <c r="H153" s="170"/>
      <c r="I153" s="170"/>
      <c r="J153" s="170"/>
      <c r="K153" s="170"/>
      <c r="L153" s="170"/>
      <c r="M153" s="170"/>
      <c r="N153" s="170"/>
      <c r="O153" s="170"/>
      <c r="P153" s="170"/>
      <c r="Q153" s="170"/>
      <c r="R153" s="170"/>
    </row>
    <row r="154" spans="1:18" x14ac:dyDescent="0.25">
      <c r="A154" s="170"/>
      <c r="B154" s="170"/>
      <c r="C154" s="170"/>
      <c r="D154" s="170"/>
      <c r="E154" s="170"/>
      <c r="F154" s="170"/>
      <c r="G154" s="170"/>
      <c r="H154" s="170"/>
      <c r="I154" s="170"/>
      <c r="J154" s="170"/>
      <c r="K154" s="170"/>
      <c r="L154" s="170"/>
      <c r="M154" s="170"/>
      <c r="N154" s="170"/>
      <c r="O154" s="170"/>
      <c r="P154" s="170"/>
      <c r="Q154" s="170"/>
      <c r="R154" s="170"/>
    </row>
    <row r="155" spans="1:18" x14ac:dyDescent="0.25">
      <c r="A155" s="170"/>
      <c r="B155" s="170"/>
      <c r="C155" s="170"/>
      <c r="D155" s="170"/>
      <c r="E155" s="170"/>
      <c r="F155" s="170"/>
      <c r="G155" s="170"/>
      <c r="H155" s="170"/>
      <c r="I155" s="170"/>
      <c r="J155" s="170"/>
      <c r="K155" s="170"/>
      <c r="L155" s="170"/>
      <c r="M155" s="170"/>
      <c r="N155" s="170"/>
      <c r="O155" s="170"/>
      <c r="P155" s="170"/>
      <c r="Q155" s="170"/>
      <c r="R155" s="170"/>
    </row>
    <row r="156" spans="1:18" x14ac:dyDescent="0.25">
      <c r="A156" s="170"/>
      <c r="B156" s="170"/>
      <c r="C156" s="170"/>
      <c r="D156" s="170"/>
      <c r="E156" s="170"/>
      <c r="F156" s="170"/>
      <c r="G156" s="170"/>
      <c r="H156" s="170"/>
      <c r="I156" s="170"/>
      <c r="J156" s="170"/>
      <c r="K156" s="170"/>
      <c r="L156" s="170"/>
      <c r="M156" s="170"/>
      <c r="N156" s="170"/>
      <c r="O156" s="170"/>
      <c r="P156" s="170"/>
      <c r="Q156" s="170"/>
      <c r="R156" s="170"/>
    </row>
    <row r="157" spans="1:18" x14ac:dyDescent="0.25">
      <c r="A157" s="170"/>
      <c r="B157" s="170"/>
      <c r="C157" s="170"/>
      <c r="D157" s="170"/>
      <c r="E157" s="170"/>
      <c r="F157" s="170"/>
      <c r="G157" s="170"/>
      <c r="H157" s="170"/>
      <c r="I157" s="170"/>
      <c r="J157" s="170"/>
      <c r="K157" s="170"/>
      <c r="L157" s="170"/>
      <c r="M157" s="170"/>
      <c r="N157" s="170"/>
      <c r="O157" s="170"/>
      <c r="P157" s="170"/>
      <c r="Q157" s="170"/>
      <c r="R157" s="170"/>
    </row>
    <row r="158" spans="1:18" x14ac:dyDescent="0.25">
      <c r="A158" s="170"/>
      <c r="B158" s="170"/>
      <c r="C158" s="170"/>
      <c r="D158" s="170"/>
      <c r="E158" s="170"/>
      <c r="F158" s="170"/>
      <c r="G158" s="170"/>
      <c r="H158" s="170"/>
      <c r="I158" s="170"/>
      <c r="J158" s="170"/>
      <c r="K158" s="170"/>
      <c r="L158" s="170"/>
      <c r="M158" s="170"/>
      <c r="N158" s="170"/>
      <c r="O158" s="170"/>
      <c r="P158" s="170"/>
      <c r="Q158" s="170"/>
      <c r="R158" s="170"/>
    </row>
    <row r="159" spans="1:18" x14ac:dyDescent="0.25">
      <c r="A159" s="170"/>
      <c r="B159" s="170"/>
      <c r="C159" s="170"/>
      <c r="D159" s="170"/>
      <c r="E159" s="170"/>
      <c r="F159" s="170"/>
      <c r="G159" s="170"/>
      <c r="H159" s="170"/>
      <c r="I159" s="170"/>
      <c r="J159" s="170"/>
      <c r="K159" s="170"/>
      <c r="L159" s="170"/>
      <c r="M159" s="170"/>
      <c r="N159" s="170"/>
      <c r="O159" s="170"/>
      <c r="P159" s="170"/>
      <c r="Q159" s="170"/>
      <c r="R159" s="170"/>
    </row>
    <row r="160" spans="1:18" x14ac:dyDescent="0.25">
      <c r="A160" s="170"/>
      <c r="B160" s="170"/>
      <c r="C160" s="170"/>
      <c r="D160" s="170"/>
      <c r="E160" s="170"/>
      <c r="F160" s="170"/>
      <c r="G160" s="170"/>
      <c r="H160" s="170"/>
      <c r="I160" s="170"/>
      <c r="J160" s="170"/>
      <c r="K160" s="170"/>
      <c r="L160" s="170"/>
      <c r="M160" s="170"/>
      <c r="N160" s="170"/>
      <c r="O160" s="170"/>
      <c r="P160" s="170"/>
      <c r="Q160" s="170"/>
      <c r="R160" s="170"/>
    </row>
    <row r="161" spans="1:18" x14ac:dyDescent="0.25">
      <c r="A161" s="170"/>
      <c r="B161" s="170"/>
      <c r="C161" s="170"/>
      <c r="D161" s="170"/>
      <c r="E161" s="170"/>
      <c r="F161" s="170"/>
      <c r="G161" s="170"/>
      <c r="H161" s="170"/>
      <c r="I161" s="170"/>
      <c r="J161" s="170"/>
      <c r="K161" s="170"/>
      <c r="L161" s="170"/>
      <c r="M161" s="170"/>
      <c r="N161" s="170"/>
      <c r="O161" s="170"/>
      <c r="P161" s="170"/>
      <c r="Q161" s="170"/>
      <c r="R161" s="170"/>
    </row>
    <row r="162" spans="1:18" x14ac:dyDescent="0.25">
      <c r="A162" s="170"/>
      <c r="B162" s="170"/>
      <c r="C162" s="170"/>
      <c r="D162" s="170"/>
      <c r="E162" s="170"/>
      <c r="F162" s="170"/>
      <c r="G162" s="170"/>
      <c r="H162" s="170"/>
      <c r="I162" s="170"/>
      <c r="J162" s="170"/>
      <c r="K162" s="170"/>
      <c r="L162" s="170"/>
      <c r="M162" s="170"/>
      <c r="N162" s="170"/>
      <c r="O162" s="170"/>
      <c r="P162" s="170"/>
      <c r="Q162" s="170"/>
      <c r="R162" s="170"/>
    </row>
    <row r="163" spans="1:18" x14ac:dyDescent="0.25">
      <c r="A163" s="170"/>
      <c r="B163" s="170"/>
      <c r="C163" s="170"/>
      <c r="D163" s="170"/>
      <c r="E163" s="170"/>
      <c r="F163" s="170"/>
      <c r="G163" s="170"/>
      <c r="H163" s="170"/>
      <c r="I163" s="170"/>
      <c r="J163" s="170"/>
      <c r="K163" s="170"/>
      <c r="L163" s="170"/>
      <c r="M163" s="170"/>
      <c r="N163" s="170"/>
      <c r="O163" s="170"/>
      <c r="P163" s="170"/>
      <c r="Q163" s="170"/>
      <c r="R163" s="170"/>
    </row>
    <row r="164" spans="1:18" x14ac:dyDescent="0.25">
      <c r="A164" s="170"/>
      <c r="B164" s="170"/>
      <c r="C164" s="170"/>
      <c r="D164" s="170"/>
      <c r="E164" s="170"/>
      <c r="F164" s="170"/>
      <c r="G164" s="170"/>
      <c r="H164" s="170"/>
      <c r="I164" s="170"/>
      <c r="J164" s="170"/>
      <c r="K164" s="170"/>
      <c r="L164" s="170"/>
      <c r="M164" s="170"/>
      <c r="N164" s="170"/>
      <c r="O164" s="170"/>
      <c r="P164" s="170"/>
      <c r="Q164" s="170"/>
      <c r="R164" s="170"/>
    </row>
    <row r="165" spans="1:18" x14ac:dyDescent="0.25">
      <c r="A165" s="170"/>
      <c r="B165" s="170"/>
      <c r="C165" s="170"/>
      <c r="D165" s="170"/>
      <c r="E165" s="170"/>
      <c r="F165" s="170"/>
      <c r="G165" s="170"/>
      <c r="H165" s="170"/>
      <c r="I165" s="170"/>
      <c r="J165" s="170"/>
      <c r="K165" s="170"/>
      <c r="L165" s="170"/>
      <c r="M165" s="170"/>
      <c r="N165" s="170"/>
      <c r="O165" s="170"/>
      <c r="P165" s="170"/>
      <c r="Q165" s="170"/>
      <c r="R165" s="170"/>
    </row>
    <row r="166" spans="1:18" x14ac:dyDescent="0.25">
      <c r="A166" s="170"/>
      <c r="B166" s="170"/>
      <c r="C166" s="170"/>
      <c r="D166" s="170"/>
      <c r="E166" s="170"/>
      <c r="F166" s="170"/>
      <c r="G166" s="170"/>
      <c r="H166" s="170"/>
      <c r="I166" s="170"/>
      <c r="J166" s="170"/>
      <c r="K166" s="170"/>
      <c r="L166" s="170"/>
      <c r="M166" s="170"/>
      <c r="N166" s="170"/>
      <c r="O166" s="170"/>
      <c r="P166" s="170"/>
      <c r="Q166" s="170"/>
      <c r="R166" s="170"/>
    </row>
    <row r="167" spans="1:18" x14ac:dyDescent="0.25">
      <c r="A167" s="170"/>
      <c r="B167" s="170"/>
      <c r="C167" s="170"/>
      <c r="D167" s="170"/>
      <c r="E167" s="170"/>
      <c r="F167" s="170"/>
      <c r="G167" s="170"/>
      <c r="H167" s="170"/>
      <c r="I167" s="170"/>
      <c r="J167" s="170"/>
      <c r="K167" s="170"/>
      <c r="L167" s="170"/>
      <c r="M167" s="170"/>
      <c r="N167" s="170"/>
      <c r="O167" s="170"/>
      <c r="P167" s="170"/>
      <c r="Q167" s="170"/>
      <c r="R167" s="170"/>
    </row>
    <row r="168" spans="1:18" x14ac:dyDescent="0.25">
      <c r="A168" s="170"/>
      <c r="B168" s="170"/>
      <c r="C168" s="170"/>
      <c r="D168" s="170"/>
      <c r="E168" s="170"/>
      <c r="F168" s="170"/>
      <c r="G168" s="170"/>
      <c r="H168" s="170"/>
      <c r="I168" s="170"/>
      <c r="J168" s="170"/>
      <c r="K168" s="170"/>
      <c r="L168" s="170"/>
      <c r="M168" s="170"/>
      <c r="N168" s="170"/>
      <c r="O168" s="170"/>
      <c r="P168" s="170"/>
      <c r="Q168" s="170"/>
      <c r="R168" s="170"/>
    </row>
    <row r="169" spans="1:18" x14ac:dyDescent="0.25">
      <c r="A169" s="170"/>
      <c r="B169" s="170"/>
      <c r="C169" s="170"/>
      <c r="D169" s="170"/>
      <c r="E169" s="170"/>
      <c r="F169" s="170"/>
      <c r="G169" s="170"/>
      <c r="H169" s="170"/>
      <c r="I169" s="170"/>
      <c r="J169" s="170"/>
      <c r="K169" s="170"/>
      <c r="L169" s="170"/>
      <c r="M169" s="170"/>
      <c r="N169" s="170"/>
      <c r="O169" s="170"/>
      <c r="P169" s="170"/>
      <c r="Q169" s="170"/>
      <c r="R169" s="170"/>
    </row>
    <row r="170" spans="1:18" x14ac:dyDescent="0.25">
      <c r="A170" s="170"/>
      <c r="B170" s="170"/>
      <c r="C170" s="170"/>
      <c r="D170" s="170"/>
      <c r="E170" s="170"/>
      <c r="F170" s="170"/>
      <c r="G170" s="170"/>
      <c r="H170" s="170"/>
      <c r="I170" s="170"/>
      <c r="J170" s="170"/>
      <c r="K170" s="170"/>
      <c r="L170" s="170"/>
      <c r="M170" s="170"/>
      <c r="N170" s="170"/>
      <c r="O170" s="170"/>
      <c r="P170" s="170"/>
      <c r="Q170" s="170"/>
      <c r="R170" s="170"/>
    </row>
    <row r="171" spans="1:18" x14ac:dyDescent="0.25">
      <c r="A171" s="170"/>
      <c r="B171" s="170"/>
      <c r="C171" s="170"/>
      <c r="D171" s="170"/>
      <c r="E171" s="170"/>
      <c r="F171" s="170"/>
      <c r="G171" s="170"/>
      <c r="H171" s="170"/>
      <c r="I171" s="170"/>
      <c r="J171" s="170"/>
      <c r="K171" s="170"/>
      <c r="L171" s="170"/>
      <c r="M171" s="170"/>
      <c r="N171" s="170"/>
      <c r="O171" s="170"/>
      <c r="P171" s="170"/>
      <c r="Q171" s="170"/>
      <c r="R171" s="170"/>
    </row>
    <row r="172" spans="1:18" x14ac:dyDescent="0.25">
      <c r="A172" s="170"/>
      <c r="B172" s="170"/>
      <c r="C172" s="170"/>
      <c r="D172" s="170"/>
      <c r="E172" s="170"/>
      <c r="F172" s="170"/>
      <c r="G172" s="170"/>
      <c r="H172" s="170"/>
      <c r="I172" s="170"/>
      <c r="J172" s="170"/>
      <c r="K172" s="170"/>
      <c r="L172" s="170"/>
      <c r="M172" s="170"/>
      <c r="N172" s="170"/>
      <c r="O172" s="170"/>
      <c r="P172" s="170"/>
      <c r="Q172" s="170"/>
      <c r="R172" s="170"/>
    </row>
    <row r="173" spans="1:18" x14ac:dyDescent="0.25">
      <c r="A173" s="170"/>
      <c r="B173" s="170"/>
      <c r="C173" s="170"/>
      <c r="D173" s="170"/>
      <c r="E173" s="170"/>
      <c r="F173" s="170"/>
      <c r="G173" s="170"/>
      <c r="H173" s="170"/>
      <c r="I173" s="170"/>
      <c r="J173" s="170"/>
      <c r="K173" s="170"/>
      <c r="L173" s="170"/>
      <c r="M173" s="170"/>
      <c r="N173" s="170"/>
      <c r="O173" s="170"/>
      <c r="P173" s="170"/>
      <c r="Q173" s="170"/>
      <c r="R173" s="170"/>
    </row>
    <row r="174" spans="1:18" x14ac:dyDescent="0.25">
      <c r="A174" s="170"/>
      <c r="B174" s="170"/>
      <c r="C174" s="170"/>
      <c r="D174" s="170"/>
      <c r="E174" s="170"/>
      <c r="F174" s="170"/>
      <c r="G174" s="170"/>
      <c r="H174" s="170"/>
      <c r="I174" s="170"/>
      <c r="J174" s="170"/>
      <c r="K174" s="170"/>
      <c r="L174" s="170"/>
      <c r="M174" s="170"/>
      <c r="N174" s="170"/>
      <c r="O174" s="170"/>
      <c r="P174" s="170"/>
      <c r="Q174" s="170"/>
      <c r="R174" s="170"/>
    </row>
    <row r="175" spans="1:18" x14ac:dyDescent="0.25">
      <c r="A175" s="170"/>
      <c r="B175" s="170"/>
      <c r="C175" s="170"/>
      <c r="D175" s="170"/>
      <c r="E175" s="170"/>
      <c r="F175" s="170"/>
      <c r="G175" s="170"/>
      <c r="H175" s="170"/>
      <c r="I175" s="170"/>
      <c r="J175" s="170"/>
      <c r="K175" s="170"/>
      <c r="L175" s="170"/>
      <c r="M175" s="170"/>
      <c r="N175" s="170"/>
      <c r="O175" s="170"/>
      <c r="P175" s="170"/>
      <c r="Q175" s="170"/>
      <c r="R175" s="170"/>
    </row>
    <row r="176" spans="1:18" x14ac:dyDescent="0.25">
      <c r="A176" s="170"/>
      <c r="B176" s="170"/>
      <c r="C176" s="170"/>
      <c r="D176" s="170"/>
      <c r="E176" s="170"/>
      <c r="F176" s="170"/>
      <c r="G176" s="170"/>
      <c r="H176" s="170"/>
      <c r="I176" s="170"/>
      <c r="J176" s="170"/>
      <c r="K176" s="170"/>
      <c r="L176" s="170"/>
      <c r="M176" s="170"/>
      <c r="N176" s="170"/>
      <c r="O176" s="170"/>
      <c r="P176" s="170"/>
      <c r="Q176" s="170"/>
      <c r="R176" s="170"/>
    </row>
    <row r="177" spans="1:29" x14ac:dyDescent="0.25">
      <c r="A177" s="170"/>
      <c r="B177" s="170"/>
      <c r="C177" s="170"/>
      <c r="D177" s="170"/>
      <c r="E177" s="170"/>
      <c r="F177" s="170"/>
      <c r="G177" s="170"/>
      <c r="H177" s="170"/>
      <c r="I177" s="170"/>
      <c r="J177" s="170"/>
      <c r="K177" s="170"/>
      <c r="L177" s="170"/>
      <c r="M177" s="170"/>
      <c r="N177" s="170"/>
      <c r="O177" s="170"/>
      <c r="P177" s="170"/>
      <c r="Q177" s="170"/>
      <c r="R177" s="170"/>
    </row>
    <row r="178" spans="1:29" x14ac:dyDescent="0.25">
      <c r="A178" s="170"/>
      <c r="B178" s="170"/>
      <c r="C178" s="170"/>
      <c r="D178" s="170"/>
      <c r="E178" s="170"/>
      <c r="F178" s="170"/>
      <c r="G178" s="170"/>
      <c r="H178" s="170"/>
      <c r="I178" s="170"/>
      <c r="J178" s="170"/>
      <c r="K178" s="170"/>
      <c r="L178" s="170"/>
      <c r="M178" s="170"/>
      <c r="N178" s="170"/>
      <c r="O178" s="170"/>
      <c r="P178" s="170"/>
      <c r="Q178" s="170"/>
      <c r="R178" s="170"/>
    </row>
    <row r="179" spans="1:29" x14ac:dyDescent="0.25">
      <c r="A179" s="170"/>
      <c r="B179" s="170"/>
      <c r="C179" s="170"/>
      <c r="D179" s="170"/>
      <c r="E179" s="170"/>
      <c r="F179" s="170"/>
      <c r="G179" s="170"/>
      <c r="H179" s="170"/>
      <c r="I179" s="170"/>
      <c r="J179" s="170"/>
      <c r="K179" s="170"/>
      <c r="L179" s="170"/>
      <c r="M179" s="170"/>
      <c r="N179" s="170"/>
      <c r="O179" s="170"/>
      <c r="P179" s="170"/>
      <c r="Q179" s="170"/>
      <c r="R179" s="170"/>
    </row>
    <row r="180" spans="1:29" x14ac:dyDescent="0.25">
      <c r="A180" s="170"/>
      <c r="B180" s="170"/>
      <c r="C180" s="170"/>
      <c r="D180" s="170"/>
      <c r="E180" s="170"/>
      <c r="F180" s="170"/>
      <c r="G180" s="170"/>
      <c r="H180" s="170"/>
      <c r="I180" s="170"/>
      <c r="J180" s="170"/>
      <c r="K180" s="170"/>
      <c r="L180" s="170"/>
      <c r="M180" s="170"/>
      <c r="N180" s="170"/>
      <c r="O180" s="170"/>
      <c r="P180" s="170"/>
      <c r="Q180" s="170"/>
      <c r="R180" s="170"/>
    </row>
    <row r="181" spans="1:29" s="164" customFormat="1" x14ac:dyDescent="0.25">
      <c r="A181" s="170"/>
      <c r="B181" s="170"/>
      <c r="C181" s="170"/>
      <c r="D181" s="170"/>
      <c r="E181" s="170"/>
      <c r="F181" s="170"/>
      <c r="G181" s="170"/>
      <c r="H181" s="170"/>
      <c r="I181" s="170"/>
      <c r="J181" s="170"/>
      <c r="K181" s="170"/>
      <c r="L181" s="170"/>
      <c r="M181" s="170"/>
      <c r="N181" s="170"/>
      <c r="O181" s="170"/>
      <c r="P181" s="170"/>
      <c r="Q181" s="170"/>
      <c r="R181" s="170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</row>
    <row r="182" spans="1:29" s="164" customFormat="1" x14ac:dyDescent="0.25">
      <c r="A182" s="170"/>
      <c r="B182" s="170"/>
      <c r="C182" s="170"/>
      <c r="D182" s="170"/>
      <c r="E182" s="170"/>
      <c r="F182" s="170"/>
      <c r="G182" s="170"/>
      <c r="H182" s="170"/>
      <c r="I182" s="170"/>
      <c r="J182" s="170"/>
      <c r="K182" s="170"/>
      <c r="L182" s="170"/>
      <c r="M182" s="170"/>
      <c r="N182" s="170"/>
      <c r="O182" s="170"/>
      <c r="P182" s="170"/>
      <c r="Q182" s="170"/>
      <c r="R182" s="170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</row>
    <row r="183" spans="1:29" x14ac:dyDescent="0.25">
      <c r="A183" s="170"/>
      <c r="B183" s="170"/>
      <c r="C183" s="170"/>
      <c r="D183" s="170"/>
      <c r="E183" s="170"/>
      <c r="F183" s="170"/>
      <c r="G183" s="170"/>
      <c r="H183" s="170"/>
      <c r="I183" s="170"/>
      <c r="J183" s="170"/>
      <c r="K183" s="170"/>
      <c r="L183" s="170"/>
      <c r="M183" s="170"/>
      <c r="N183" s="170"/>
      <c r="O183" s="170"/>
      <c r="P183" s="170"/>
      <c r="Q183" s="170"/>
      <c r="R183" s="170"/>
    </row>
    <row r="184" spans="1:29" x14ac:dyDescent="0.25">
      <c r="A184" s="170"/>
      <c r="B184" s="170"/>
      <c r="C184" s="170"/>
      <c r="D184" s="170"/>
      <c r="E184" s="170"/>
      <c r="F184" s="170"/>
      <c r="G184" s="170"/>
      <c r="H184" s="170"/>
      <c r="I184" s="170"/>
      <c r="J184" s="170"/>
      <c r="K184" s="170"/>
      <c r="L184" s="170"/>
      <c r="M184" s="170"/>
      <c r="N184" s="170"/>
      <c r="O184" s="170"/>
      <c r="P184" s="170"/>
      <c r="Q184" s="170"/>
      <c r="R184" s="170"/>
    </row>
    <row r="185" spans="1:29" x14ac:dyDescent="0.25">
      <c r="A185" s="170"/>
      <c r="B185" s="170"/>
      <c r="C185" s="170"/>
      <c r="D185" s="170"/>
      <c r="E185" s="170"/>
      <c r="F185" s="170"/>
      <c r="G185" s="170"/>
      <c r="H185" s="170"/>
      <c r="I185" s="170"/>
      <c r="J185" s="170"/>
      <c r="K185" s="170"/>
      <c r="L185" s="170"/>
      <c r="M185" s="170"/>
      <c r="N185" s="170"/>
      <c r="O185" s="170"/>
      <c r="P185" s="170"/>
      <c r="Q185" s="170"/>
      <c r="R185" s="170"/>
    </row>
    <row r="186" spans="1:29" x14ac:dyDescent="0.25">
      <c r="A186" s="170"/>
      <c r="B186" s="170"/>
      <c r="C186" s="170"/>
      <c r="D186" s="170"/>
      <c r="E186" s="170"/>
      <c r="F186" s="170"/>
      <c r="G186" s="170"/>
      <c r="H186" s="170"/>
      <c r="I186" s="170"/>
      <c r="J186" s="170"/>
      <c r="K186" s="170"/>
      <c r="L186" s="170"/>
      <c r="M186" s="170"/>
      <c r="N186" s="170"/>
      <c r="O186" s="170"/>
      <c r="P186" s="170"/>
      <c r="Q186" s="170"/>
      <c r="R186" s="170"/>
    </row>
    <row r="187" spans="1:29" x14ac:dyDescent="0.25">
      <c r="A187" s="170"/>
      <c r="B187" s="170"/>
      <c r="C187" s="170"/>
      <c r="D187" s="170"/>
      <c r="E187" s="170"/>
      <c r="F187" s="170"/>
      <c r="G187" s="170"/>
      <c r="H187" s="170"/>
      <c r="I187" s="170"/>
      <c r="J187" s="170"/>
      <c r="K187" s="170"/>
      <c r="L187" s="170"/>
      <c r="M187" s="170"/>
      <c r="N187" s="170"/>
      <c r="O187" s="170"/>
      <c r="P187" s="170"/>
      <c r="Q187" s="170"/>
      <c r="R187" s="170"/>
    </row>
    <row r="188" spans="1:29" x14ac:dyDescent="0.25">
      <c r="A188" s="170"/>
      <c r="B188" s="170"/>
      <c r="C188" s="170"/>
      <c r="D188" s="170"/>
      <c r="E188" s="170"/>
      <c r="F188" s="170"/>
      <c r="G188" s="170"/>
      <c r="H188" s="170"/>
      <c r="I188" s="170"/>
      <c r="J188" s="170"/>
      <c r="K188" s="170"/>
      <c r="L188" s="170"/>
      <c r="M188" s="170"/>
      <c r="N188" s="170"/>
      <c r="O188" s="170"/>
      <c r="P188" s="170"/>
      <c r="Q188" s="170"/>
      <c r="R188" s="170"/>
    </row>
    <row r="189" spans="1:29" x14ac:dyDescent="0.25">
      <c r="A189" s="170"/>
      <c r="B189" s="170"/>
      <c r="C189" s="170"/>
      <c r="D189" s="170"/>
      <c r="E189" s="170"/>
      <c r="F189" s="170"/>
      <c r="G189" s="170"/>
      <c r="H189" s="170"/>
      <c r="I189" s="170"/>
      <c r="J189" s="170"/>
      <c r="K189" s="170"/>
      <c r="L189" s="170"/>
      <c r="M189" s="170"/>
      <c r="N189" s="170"/>
      <c r="O189" s="170"/>
      <c r="P189" s="170"/>
      <c r="Q189" s="170"/>
      <c r="R189" s="170"/>
    </row>
    <row r="190" spans="1:29" x14ac:dyDescent="0.25">
      <c r="A190" s="170"/>
      <c r="B190" s="170"/>
      <c r="C190" s="170"/>
      <c r="D190" s="170"/>
      <c r="E190" s="170"/>
      <c r="F190" s="170"/>
      <c r="G190" s="170"/>
      <c r="H190" s="170"/>
      <c r="I190" s="170"/>
      <c r="J190" s="170"/>
      <c r="K190" s="170"/>
      <c r="L190" s="170"/>
      <c r="M190" s="170"/>
      <c r="N190" s="170"/>
      <c r="O190" s="170"/>
      <c r="P190" s="170"/>
      <c r="Q190" s="170"/>
      <c r="R190" s="170"/>
    </row>
    <row r="191" spans="1:29" x14ac:dyDescent="0.25">
      <c r="A191" s="170"/>
      <c r="B191" s="170"/>
      <c r="C191" s="170"/>
      <c r="D191" s="170"/>
      <c r="E191" s="170"/>
      <c r="F191" s="170"/>
      <c r="G191" s="170"/>
      <c r="H191" s="170"/>
      <c r="I191" s="170"/>
      <c r="J191" s="170"/>
      <c r="K191" s="170"/>
      <c r="L191" s="170"/>
      <c r="M191" s="170"/>
      <c r="N191" s="170"/>
      <c r="O191" s="170"/>
      <c r="P191" s="170"/>
      <c r="Q191" s="170"/>
      <c r="R191" s="170"/>
    </row>
    <row r="192" spans="1:29" x14ac:dyDescent="0.25">
      <c r="A192" s="170"/>
      <c r="B192" s="170"/>
      <c r="C192" s="170"/>
      <c r="D192" s="170"/>
      <c r="E192" s="170"/>
      <c r="F192" s="170"/>
      <c r="G192" s="170"/>
      <c r="H192" s="170"/>
      <c r="I192" s="170"/>
      <c r="J192" s="170"/>
      <c r="K192" s="170"/>
      <c r="L192" s="170"/>
      <c r="M192" s="170"/>
      <c r="N192" s="170"/>
      <c r="O192" s="170"/>
      <c r="P192" s="170"/>
      <c r="Q192" s="170"/>
      <c r="R192" s="170"/>
    </row>
    <row r="193" spans="1:18" x14ac:dyDescent="0.25">
      <c r="A193" s="170"/>
      <c r="B193" s="170"/>
      <c r="C193" s="170"/>
      <c r="D193" s="170"/>
      <c r="E193" s="170"/>
      <c r="F193" s="170"/>
      <c r="G193" s="170"/>
      <c r="H193" s="170"/>
      <c r="I193" s="170"/>
      <c r="J193" s="170"/>
      <c r="K193" s="170"/>
      <c r="L193" s="170"/>
      <c r="M193" s="170"/>
      <c r="N193" s="170"/>
      <c r="O193" s="170"/>
      <c r="P193" s="170"/>
      <c r="Q193" s="170"/>
      <c r="R193" s="170"/>
    </row>
    <row r="194" spans="1:18" x14ac:dyDescent="0.25">
      <c r="A194" s="170"/>
      <c r="B194" s="170"/>
      <c r="C194" s="170"/>
      <c r="D194" s="170"/>
      <c r="E194" s="170"/>
      <c r="F194" s="170"/>
      <c r="G194" s="170"/>
      <c r="H194" s="170"/>
      <c r="I194" s="170"/>
      <c r="J194" s="170"/>
      <c r="K194" s="170"/>
      <c r="L194" s="170"/>
      <c r="M194" s="170"/>
      <c r="N194" s="170"/>
      <c r="O194" s="170"/>
      <c r="P194" s="170"/>
      <c r="Q194" s="170"/>
      <c r="R194" s="170"/>
    </row>
    <row r="195" spans="1:18" x14ac:dyDescent="0.25">
      <c r="A195" s="170"/>
      <c r="B195" s="170"/>
      <c r="C195" s="170"/>
      <c r="D195" s="170"/>
      <c r="E195" s="170"/>
      <c r="F195" s="170"/>
      <c r="G195" s="170"/>
      <c r="H195" s="170"/>
      <c r="I195" s="170"/>
      <c r="J195" s="170"/>
      <c r="K195" s="170"/>
      <c r="L195" s="170"/>
      <c r="M195" s="170"/>
      <c r="N195" s="170"/>
      <c r="O195" s="170"/>
      <c r="P195" s="170"/>
      <c r="Q195" s="170"/>
      <c r="R195" s="170"/>
    </row>
    <row r="196" spans="1:18" x14ac:dyDescent="0.25">
      <c r="A196" s="170"/>
      <c r="B196" s="170"/>
      <c r="C196" s="170"/>
      <c r="D196" s="170"/>
      <c r="E196" s="170"/>
      <c r="F196" s="170"/>
      <c r="G196" s="170"/>
      <c r="H196" s="170"/>
      <c r="I196" s="170"/>
      <c r="J196" s="170"/>
      <c r="K196" s="170"/>
      <c r="L196" s="170"/>
      <c r="M196" s="170"/>
      <c r="N196" s="170"/>
      <c r="O196" s="170"/>
      <c r="P196" s="170"/>
      <c r="Q196" s="170"/>
      <c r="R196" s="170"/>
    </row>
    <row r="197" spans="1:18" x14ac:dyDescent="0.25">
      <c r="A197" s="170"/>
      <c r="B197" s="170"/>
      <c r="C197" s="170"/>
      <c r="D197" s="170"/>
      <c r="E197" s="170"/>
      <c r="F197" s="170"/>
      <c r="G197" s="170"/>
      <c r="H197" s="170"/>
      <c r="I197" s="170"/>
      <c r="J197" s="170"/>
      <c r="K197" s="170"/>
      <c r="L197" s="170"/>
      <c r="M197" s="170"/>
      <c r="N197" s="170"/>
      <c r="O197" s="170"/>
      <c r="P197" s="170"/>
      <c r="Q197" s="170"/>
      <c r="R197" s="170"/>
    </row>
    <row r="198" spans="1:18" x14ac:dyDescent="0.25">
      <c r="A198" s="170"/>
      <c r="B198" s="170"/>
      <c r="C198" s="170"/>
      <c r="D198" s="170"/>
      <c r="E198" s="170"/>
      <c r="F198" s="170"/>
      <c r="G198" s="170"/>
      <c r="H198" s="170"/>
      <c r="I198" s="170"/>
      <c r="J198" s="170"/>
      <c r="K198" s="170"/>
      <c r="L198" s="170"/>
      <c r="M198" s="170"/>
      <c r="N198" s="170"/>
      <c r="O198" s="170"/>
      <c r="P198" s="170"/>
      <c r="Q198" s="170"/>
      <c r="R198" s="170"/>
    </row>
    <row r="199" spans="1:18" x14ac:dyDescent="0.25">
      <c r="A199" s="170"/>
      <c r="B199" s="170"/>
      <c r="C199" s="170"/>
      <c r="D199" s="170"/>
      <c r="E199" s="170"/>
      <c r="F199" s="170"/>
      <c r="G199" s="170"/>
      <c r="H199" s="170"/>
      <c r="I199" s="170"/>
      <c r="J199" s="170"/>
      <c r="K199" s="170"/>
      <c r="L199" s="170"/>
      <c r="M199" s="170"/>
      <c r="N199" s="170"/>
      <c r="O199" s="170"/>
      <c r="P199" s="170"/>
      <c r="Q199" s="170"/>
      <c r="R199" s="170"/>
    </row>
    <row r="200" spans="1:18" x14ac:dyDescent="0.25">
      <c r="A200" s="170"/>
      <c r="B200" s="170"/>
      <c r="C200" s="170"/>
      <c r="D200" s="170"/>
      <c r="E200" s="170"/>
      <c r="F200" s="170"/>
      <c r="G200" s="170"/>
      <c r="H200" s="170"/>
      <c r="I200" s="170"/>
      <c r="J200" s="170"/>
      <c r="K200" s="170"/>
      <c r="L200" s="170"/>
      <c r="M200" s="170"/>
      <c r="N200" s="170"/>
      <c r="O200" s="170"/>
      <c r="P200" s="170"/>
      <c r="Q200" s="170"/>
      <c r="R200" s="170"/>
    </row>
    <row r="201" spans="1:18" x14ac:dyDescent="0.25">
      <c r="A201" s="170"/>
      <c r="B201" s="170"/>
      <c r="C201" s="170"/>
      <c r="D201" s="170"/>
      <c r="E201" s="170"/>
      <c r="F201" s="170"/>
      <c r="G201" s="170"/>
      <c r="H201" s="170"/>
      <c r="I201" s="170"/>
      <c r="J201" s="170"/>
      <c r="K201" s="170"/>
      <c r="L201" s="170"/>
      <c r="M201" s="170"/>
      <c r="N201" s="170"/>
      <c r="O201" s="170"/>
      <c r="P201" s="170"/>
      <c r="Q201" s="170"/>
      <c r="R201" s="170"/>
    </row>
    <row r="202" spans="1:18" x14ac:dyDescent="0.25">
      <c r="A202" s="170"/>
      <c r="B202" s="170"/>
      <c r="C202" s="170"/>
      <c r="D202" s="170"/>
      <c r="E202" s="170"/>
      <c r="F202" s="170"/>
      <c r="G202" s="170"/>
      <c r="H202" s="170"/>
      <c r="I202" s="170"/>
      <c r="J202" s="170"/>
      <c r="K202" s="170"/>
      <c r="L202" s="170"/>
      <c r="M202" s="170"/>
      <c r="N202" s="170"/>
      <c r="O202" s="170"/>
      <c r="P202" s="170"/>
      <c r="Q202" s="170"/>
      <c r="R202" s="170"/>
    </row>
    <row r="203" spans="1:18" x14ac:dyDescent="0.25">
      <c r="A203" s="170"/>
      <c r="B203" s="170"/>
      <c r="C203" s="170"/>
      <c r="D203" s="170"/>
      <c r="E203" s="170"/>
      <c r="F203" s="170"/>
      <c r="G203" s="170"/>
      <c r="H203" s="170"/>
      <c r="I203" s="170"/>
      <c r="J203" s="170"/>
      <c r="K203" s="170"/>
      <c r="L203" s="170"/>
      <c r="M203" s="170"/>
      <c r="N203" s="170"/>
      <c r="O203" s="170"/>
      <c r="P203" s="170"/>
      <c r="Q203" s="170"/>
      <c r="R203" s="170"/>
    </row>
    <row r="204" spans="1:18" x14ac:dyDescent="0.25">
      <c r="A204" s="170"/>
      <c r="B204" s="170"/>
      <c r="C204" s="170"/>
      <c r="D204" s="170"/>
      <c r="E204" s="170"/>
      <c r="F204" s="170"/>
      <c r="G204" s="170"/>
      <c r="H204" s="170"/>
      <c r="I204" s="170"/>
      <c r="J204" s="170"/>
      <c r="K204" s="170"/>
      <c r="L204" s="170"/>
      <c r="M204" s="170"/>
      <c r="N204" s="170"/>
      <c r="O204" s="170"/>
      <c r="P204" s="170"/>
      <c r="Q204" s="170"/>
      <c r="R204" s="170"/>
    </row>
    <row r="205" spans="1:18" x14ac:dyDescent="0.25">
      <c r="A205" s="170"/>
      <c r="B205" s="170"/>
      <c r="C205" s="170"/>
      <c r="D205" s="170"/>
      <c r="E205" s="170"/>
      <c r="F205" s="170"/>
      <c r="G205" s="170"/>
      <c r="H205" s="170"/>
      <c r="I205" s="170"/>
      <c r="J205" s="170"/>
      <c r="K205" s="170"/>
      <c r="L205" s="170"/>
      <c r="M205" s="170"/>
      <c r="N205" s="170"/>
      <c r="O205" s="170"/>
      <c r="P205" s="170"/>
      <c r="Q205" s="170"/>
      <c r="R205" s="170"/>
    </row>
    <row r="206" spans="1:18" x14ac:dyDescent="0.25">
      <c r="A206" s="170"/>
      <c r="B206" s="170"/>
      <c r="C206" s="170"/>
      <c r="D206" s="170"/>
      <c r="E206" s="170"/>
      <c r="F206" s="170"/>
      <c r="G206" s="170"/>
      <c r="H206" s="170"/>
      <c r="I206" s="170"/>
      <c r="J206" s="170"/>
      <c r="K206" s="170"/>
      <c r="L206" s="170"/>
      <c r="M206" s="170"/>
      <c r="N206" s="170"/>
      <c r="O206" s="170"/>
      <c r="P206" s="170"/>
      <c r="Q206" s="170"/>
      <c r="R206" s="170"/>
    </row>
    <row r="207" spans="1:18" x14ac:dyDescent="0.25">
      <c r="A207" s="170"/>
      <c r="B207" s="170"/>
      <c r="C207" s="170"/>
      <c r="D207" s="170"/>
      <c r="E207" s="170"/>
      <c r="F207" s="170"/>
      <c r="G207" s="170"/>
      <c r="H207" s="170"/>
      <c r="I207" s="170"/>
      <c r="J207" s="170"/>
      <c r="K207" s="170"/>
      <c r="L207" s="170"/>
      <c r="M207" s="170"/>
      <c r="N207" s="170"/>
      <c r="O207" s="170"/>
      <c r="P207" s="170"/>
      <c r="Q207" s="170"/>
      <c r="R207" s="170"/>
    </row>
    <row r="208" spans="1:18" x14ac:dyDescent="0.25">
      <c r="A208" s="170"/>
      <c r="B208" s="170"/>
      <c r="C208" s="170"/>
      <c r="D208" s="170"/>
      <c r="E208" s="170"/>
      <c r="F208" s="170"/>
      <c r="G208" s="170"/>
      <c r="H208" s="170"/>
      <c r="I208" s="170"/>
      <c r="J208" s="170"/>
      <c r="K208" s="170"/>
      <c r="L208" s="170"/>
      <c r="M208" s="170"/>
      <c r="N208" s="170"/>
      <c r="O208" s="170"/>
      <c r="P208" s="170"/>
      <c r="Q208" s="170"/>
      <c r="R208" s="170"/>
    </row>
    <row r="209" spans="1:18" x14ac:dyDescent="0.25">
      <c r="A209" s="170"/>
      <c r="B209" s="170"/>
      <c r="C209" s="170"/>
      <c r="D209" s="170"/>
      <c r="E209" s="170"/>
      <c r="F209" s="170"/>
      <c r="G209" s="170"/>
      <c r="H209" s="170"/>
      <c r="I209" s="170"/>
      <c r="J209" s="170"/>
      <c r="K209" s="170"/>
      <c r="L209" s="170"/>
      <c r="M209" s="170"/>
      <c r="N209" s="170"/>
      <c r="O209" s="170"/>
      <c r="P209" s="170"/>
      <c r="Q209" s="170"/>
      <c r="R209" s="170"/>
    </row>
    <row r="210" spans="1:18" x14ac:dyDescent="0.25">
      <c r="A210" s="170"/>
      <c r="B210" s="170"/>
      <c r="C210" s="170"/>
      <c r="D210" s="170"/>
      <c r="E210" s="170"/>
      <c r="F210" s="170"/>
      <c r="G210" s="170"/>
      <c r="H210" s="170"/>
      <c r="I210" s="170"/>
      <c r="J210" s="170"/>
      <c r="K210" s="170"/>
      <c r="L210" s="170"/>
      <c r="M210" s="170"/>
      <c r="N210" s="170"/>
      <c r="O210" s="170"/>
      <c r="P210" s="170"/>
      <c r="Q210" s="170"/>
      <c r="R210" s="170"/>
    </row>
    <row r="211" spans="1:18" x14ac:dyDescent="0.25">
      <c r="A211" s="170"/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</row>
    <row r="212" spans="1:18" x14ac:dyDescent="0.25">
      <c r="A212" s="170"/>
      <c r="B212" s="170"/>
      <c r="C212" s="170"/>
      <c r="D212" s="170"/>
      <c r="E212" s="170"/>
      <c r="F212" s="170"/>
      <c r="G212" s="170"/>
      <c r="H212" s="170"/>
      <c r="I212" s="170"/>
      <c r="J212" s="170"/>
      <c r="K212" s="170"/>
      <c r="L212" s="170"/>
      <c r="M212" s="170"/>
      <c r="N212" s="170"/>
      <c r="O212" s="170"/>
      <c r="P212" s="170"/>
      <c r="Q212" s="170"/>
      <c r="R212" s="170"/>
    </row>
    <row r="213" spans="1:18" x14ac:dyDescent="0.25">
      <c r="A213" s="170"/>
      <c r="B213" s="170"/>
      <c r="C213" s="170"/>
      <c r="D213" s="170"/>
      <c r="E213" s="170"/>
      <c r="F213" s="170"/>
      <c r="G213" s="170"/>
      <c r="H213" s="170"/>
      <c r="I213" s="170"/>
      <c r="J213" s="170"/>
      <c r="K213" s="170"/>
      <c r="L213" s="170"/>
      <c r="M213" s="170"/>
      <c r="N213" s="170"/>
      <c r="O213" s="170"/>
      <c r="P213" s="170"/>
      <c r="Q213" s="170"/>
      <c r="R213" s="170"/>
    </row>
    <row r="214" spans="1:18" x14ac:dyDescent="0.25">
      <c r="A214" s="170"/>
      <c r="B214" s="170"/>
      <c r="C214" s="170"/>
      <c r="D214" s="170"/>
      <c r="E214" s="170"/>
      <c r="F214" s="170"/>
      <c r="G214" s="170"/>
      <c r="H214" s="170"/>
      <c r="I214" s="170"/>
      <c r="J214" s="170"/>
      <c r="K214" s="170"/>
      <c r="L214" s="170"/>
      <c r="M214" s="170"/>
      <c r="N214" s="170"/>
      <c r="O214" s="170"/>
      <c r="P214" s="170"/>
      <c r="Q214" s="170"/>
      <c r="R214" s="170"/>
    </row>
    <row r="215" spans="1:18" x14ac:dyDescent="0.25">
      <c r="A215" s="170"/>
      <c r="B215" s="170"/>
      <c r="C215" s="170"/>
      <c r="D215" s="170"/>
      <c r="E215" s="170"/>
      <c r="F215" s="170"/>
      <c r="G215" s="170"/>
      <c r="H215" s="170"/>
      <c r="I215" s="170"/>
      <c r="J215" s="170"/>
      <c r="K215" s="170"/>
      <c r="L215" s="170"/>
      <c r="M215" s="170"/>
      <c r="N215" s="170"/>
      <c r="O215" s="170"/>
      <c r="P215" s="170"/>
      <c r="Q215" s="170"/>
      <c r="R215" s="170"/>
    </row>
    <row r="216" spans="1:18" x14ac:dyDescent="0.25">
      <c r="A216" s="170"/>
      <c r="B216" s="170"/>
      <c r="C216" s="170"/>
      <c r="D216" s="170"/>
      <c r="E216" s="170"/>
      <c r="F216" s="170"/>
      <c r="G216" s="170"/>
      <c r="H216" s="170"/>
      <c r="I216" s="170"/>
      <c r="J216" s="170"/>
      <c r="K216" s="170"/>
      <c r="L216" s="170"/>
      <c r="M216" s="170"/>
      <c r="N216" s="170"/>
      <c r="O216" s="170"/>
      <c r="P216" s="170"/>
      <c r="Q216" s="170"/>
      <c r="R216" s="170"/>
    </row>
    <row r="217" spans="1:18" x14ac:dyDescent="0.25">
      <c r="A217" s="170"/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  <c r="L217" s="170"/>
      <c r="M217" s="170"/>
      <c r="N217" s="170"/>
      <c r="O217" s="170"/>
      <c r="P217" s="170"/>
      <c r="Q217" s="170"/>
      <c r="R217" s="170"/>
    </row>
    <row r="218" spans="1:18" x14ac:dyDescent="0.25">
      <c r="A218" s="170"/>
      <c r="B218" s="170"/>
      <c r="C218" s="170"/>
      <c r="D218" s="170"/>
      <c r="E218" s="170"/>
      <c r="F218" s="170"/>
      <c r="G218" s="170"/>
      <c r="H218" s="170"/>
      <c r="I218" s="170"/>
      <c r="J218" s="170"/>
      <c r="K218" s="170"/>
      <c r="L218" s="170"/>
      <c r="M218" s="170"/>
      <c r="N218" s="170"/>
      <c r="O218" s="170"/>
      <c r="P218" s="170"/>
      <c r="Q218" s="170"/>
      <c r="R218" s="170"/>
    </row>
    <row r="219" spans="1:18" x14ac:dyDescent="0.25">
      <c r="A219" s="170"/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  <c r="L219" s="170"/>
      <c r="M219" s="170"/>
      <c r="N219" s="170"/>
      <c r="O219" s="170"/>
      <c r="P219" s="170"/>
      <c r="Q219" s="170"/>
      <c r="R219" s="170"/>
    </row>
    <row r="220" spans="1:18" x14ac:dyDescent="0.25">
      <c r="A220" s="170"/>
      <c r="B220" s="170"/>
      <c r="C220" s="170"/>
      <c r="D220" s="170"/>
      <c r="E220" s="170"/>
      <c r="F220" s="170"/>
      <c r="G220" s="170"/>
      <c r="H220" s="170"/>
      <c r="I220" s="170"/>
      <c r="J220" s="170"/>
      <c r="K220" s="170"/>
      <c r="L220" s="170"/>
      <c r="M220" s="170"/>
      <c r="N220" s="170"/>
      <c r="O220" s="170"/>
      <c r="P220" s="170"/>
      <c r="Q220" s="170"/>
      <c r="R220" s="170"/>
    </row>
    <row r="221" spans="1:18" x14ac:dyDescent="0.25">
      <c r="A221" s="170"/>
      <c r="B221" s="170"/>
      <c r="C221" s="170"/>
      <c r="D221" s="170"/>
      <c r="E221" s="170"/>
      <c r="F221" s="170"/>
      <c r="G221" s="170"/>
      <c r="H221" s="170"/>
      <c r="I221" s="170"/>
      <c r="J221" s="170"/>
      <c r="K221" s="170"/>
      <c r="L221" s="170"/>
      <c r="M221" s="170"/>
      <c r="N221" s="170"/>
      <c r="O221" s="170"/>
      <c r="P221" s="170"/>
      <c r="Q221" s="170"/>
      <c r="R221" s="170"/>
    </row>
    <row r="222" spans="1:18" x14ac:dyDescent="0.25">
      <c r="A222" s="170"/>
      <c r="B222" s="170"/>
      <c r="C222" s="170"/>
      <c r="D222" s="170"/>
      <c r="E222" s="170"/>
      <c r="F222" s="170"/>
      <c r="G222" s="170"/>
      <c r="H222" s="170"/>
      <c r="I222" s="170"/>
      <c r="J222" s="170"/>
      <c r="K222" s="170"/>
      <c r="L222" s="170"/>
      <c r="M222" s="170"/>
      <c r="N222" s="170"/>
      <c r="O222" s="170"/>
      <c r="P222" s="170"/>
      <c r="Q222" s="170"/>
      <c r="R222" s="170"/>
    </row>
    <row r="223" spans="1:18" x14ac:dyDescent="0.25">
      <c r="A223" s="170"/>
      <c r="B223" s="170"/>
      <c r="C223" s="170"/>
      <c r="D223" s="170"/>
      <c r="E223" s="170"/>
      <c r="F223" s="170"/>
      <c r="G223" s="170"/>
      <c r="H223" s="170"/>
      <c r="I223" s="170"/>
      <c r="J223" s="170"/>
      <c r="K223" s="170"/>
      <c r="L223" s="170"/>
      <c r="M223" s="170"/>
      <c r="N223" s="170"/>
      <c r="O223" s="170"/>
      <c r="P223" s="170"/>
      <c r="Q223" s="170"/>
      <c r="R223" s="170"/>
    </row>
    <row r="224" spans="1:18" x14ac:dyDescent="0.25">
      <c r="A224" s="170"/>
      <c r="B224" s="170"/>
      <c r="C224" s="170"/>
      <c r="D224" s="170"/>
      <c r="E224" s="170"/>
      <c r="F224" s="170"/>
      <c r="G224" s="170"/>
      <c r="H224" s="170"/>
      <c r="I224" s="170"/>
      <c r="J224" s="170"/>
      <c r="K224" s="170"/>
      <c r="L224" s="170"/>
      <c r="M224" s="170"/>
      <c r="N224" s="170"/>
      <c r="O224" s="170"/>
      <c r="P224" s="170"/>
      <c r="Q224" s="170"/>
      <c r="R224" s="170"/>
    </row>
    <row r="225" spans="1:18" x14ac:dyDescent="0.25">
      <c r="A225" s="170"/>
      <c r="B225" s="170"/>
      <c r="C225" s="170"/>
      <c r="D225" s="170"/>
      <c r="E225" s="170"/>
      <c r="F225" s="170"/>
      <c r="G225" s="170"/>
      <c r="H225" s="170"/>
      <c r="I225" s="170"/>
      <c r="J225" s="170"/>
      <c r="K225" s="170"/>
      <c r="L225" s="170"/>
      <c r="M225" s="170"/>
      <c r="N225" s="170"/>
      <c r="O225" s="170"/>
      <c r="P225" s="170"/>
      <c r="Q225" s="170"/>
      <c r="R225" s="170"/>
    </row>
    <row r="226" spans="1:18" x14ac:dyDescent="0.25">
      <c r="A226" s="170"/>
      <c r="B226" s="170"/>
      <c r="C226" s="170"/>
      <c r="D226" s="170"/>
      <c r="E226" s="170"/>
      <c r="F226" s="170"/>
      <c r="G226" s="170"/>
      <c r="H226" s="170"/>
      <c r="I226" s="170"/>
      <c r="J226" s="170"/>
      <c r="K226" s="170"/>
      <c r="L226" s="170"/>
      <c r="M226" s="170"/>
      <c r="N226" s="170"/>
      <c r="O226" s="170"/>
      <c r="P226" s="170"/>
      <c r="Q226" s="170"/>
      <c r="R226" s="170"/>
    </row>
    <row r="227" spans="1:18" x14ac:dyDescent="0.25">
      <c r="A227" s="170"/>
      <c r="B227" s="170"/>
      <c r="C227" s="170"/>
      <c r="D227" s="170"/>
      <c r="E227" s="170"/>
      <c r="F227" s="170"/>
      <c r="G227" s="170"/>
      <c r="H227" s="170"/>
      <c r="I227" s="170"/>
      <c r="J227" s="170"/>
      <c r="K227" s="170"/>
      <c r="L227" s="170"/>
      <c r="M227" s="170"/>
      <c r="N227" s="170"/>
      <c r="O227" s="170"/>
      <c r="P227" s="170"/>
      <c r="Q227" s="170"/>
      <c r="R227" s="170"/>
    </row>
    <row r="228" spans="1:18" x14ac:dyDescent="0.25">
      <c r="A228" s="170"/>
      <c r="B228" s="170"/>
      <c r="C228" s="170"/>
      <c r="D228" s="170"/>
      <c r="E228" s="170"/>
      <c r="F228" s="170"/>
      <c r="G228" s="170"/>
      <c r="H228" s="170"/>
      <c r="I228" s="170"/>
      <c r="J228" s="170"/>
      <c r="K228" s="170"/>
      <c r="L228" s="170"/>
      <c r="M228" s="170"/>
      <c r="N228" s="170"/>
      <c r="O228" s="170"/>
      <c r="P228" s="170"/>
      <c r="Q228" s="170"/>
      <c r="R228" s="170"/>
    </row>
    <row r="229" spans="1:18" x14ac:dyDescent="0.25">
      <c r="A229" s="170"/>
      <c r="B229" s="170"/>
      <c r="C229" s="170"/>
      <c r="D229" s="170"/>
      <c r="E229" s="170"/>
      <c r="F229" s="170"/>
      <c r="G229" s="170"/>
      <c r="H229" s="170"/>
      <c r="I229" s="170"/>
      <c r="J229" s="170"/>
      <c r="K229" s="170"/>
      <c r="L229" s="170"/>
      <c r="M229" s="170"/>
      <c r="N229" s="170"/>
      <c r="O229" s="170"/>
      <c r="P229" s="170"/>
      <c r="Q229" s="170"/>
      <c r="R229" s="170"/>
    </row>
    <row r="230" spans="1:18" x14ac:dyDescent="0.25">
      <c r="A230" s="170"/>
      <c r="B230" s="170"/>
      <c r="C230" s="170"/>
      <c r="D230" s="170"/>
      <c r="E230" s="170"/>
      <c r="F230" s="170"/>
      <c r="G230" s="170"/>
      <c r="H230" s="170"/>
      <c r="I230" s="170"/>
      <c r="J230" s="170"/>
      <c r="K230" s="170"/>
      <c r="L230" s="170"/>
      <c r="M230" s="170"/>
      <c r="N230" s="170"/>
      <c r="O230" s="170"/>
      <c r="P230" s="170"/>
      <c r="Q230" s="170"/>
      <c r="R230" s="170"/>
    </row>
    <row r="231" spans="1:18" x14ac:dyDescent="0.25">
      <c r="A231" s="170"/>
      <c r="B231" s="170"/>
      <c r="C231" s="170"/>
      <c r="D231" s="170"/>
      <c r="E231" s="170"/>
      <c r="F231" s="170"/>
      <c r="G231" s="170"/>
      <c r="H231" s="170"/>
      <c r="I231" s="170"/>
      <c r="J231" s="170"/>
      <c r="K231" s="170"/>
      <c r="L231" s="170"/>
      <c r="M231" s="170"/>
      <c r="N231" s="170"/>
      <c r="O231" s="170"/>
      <c r="P231" s="170"/>
      <c r="Q231" s="170"/>
      <c r="R231" s="170"/>
    </row>
    <row r="232" spans="1:18" x14ac:dyDescent="0.25">
      <c r="A232" s="170"/>
      <c r="B232" s="170"/>
      <c r="C232" s="170"/>
      <c r="D232" s="170"/>
      <c r="E232" s="170"/>
      <c r="F232" s="170"/>
      <c r="G232" s="170"/>
      <c r="H232" s="170"/>
      <c r="I232" s="170"/>
      <c r="J232" s="170"/>
      <c r="K232" s="170"/>
      <c r="L232" s="170"/>
      <c r="M232" s="170"/>
      <c r="N232" s="170"/>
      <c r="O232" s="170"/>
      <c r="P232" s="170"/>
      <c r="Q232" s="170"/>
      <c r="R232" s="170"/>
    </row>
    <row r="233" spans="1:18" x14ac:dyDescent="0.25">
      <c r="A233" s="170"/>
      <c r="B233" s="170"/>
      <c r="C233" s="170"/>
      <c r="D233" s="170"/>
      <c r="E233" s="170"/>
      <c r="F233" s="170"/>
      <c r="G233" s="170"/>
      <c r="H233" s="170"/>
      <c r="I233" s="170"/>
      <c r="J233" s="170"/>
      <c r="K233" s="170"/>
      <c r="L233" s="170"/>
      <c r="M233" s="170"/>
      <c r="N233" s="170"/>
      <c r="O233" s="170"/>
      <c r="P233" s="170"/>
      <c r="Q233" s="170"/>
      <c r="R233" s="170"/>
    </row>
    <row r="234" spans="1:18" x14ac:dyDescent="0.25">
      <c r="A234" s="170"/>
      <c r="B234" s="170"/>
      <c r="C234" s="170"/>
      <c r="D234" s="170"/>
      <c r="E234" s="170"/>
      <c r="F234" s="170"/>
      <c r="G234" s="170"/>
      <c r="H234" s="170"/>
      <c r="I234" s="170"/>
      <c r="J234" s="170"/>
      <c r="K234" s="170"/>
      <c r="L234" s="170"/>
      <c r="M234" s="170"/>
      <c r="N234" s="170"/>
      <c r="O234" s="170"/>
      <c r="P234" s="170"/>
      <c r="Q234" s="170"/>
      <c r="R234" s="170"/>
    </row>
    <row r="235" spans="1:18" x14ac:dyDescent="0.25">
      <c r="A235" s="170"/>
      <c r="B235" s="170"/>
      <c r="C235" s="170"/>
      <c r="D235" s="170"/>
      <c r="E235" s="170"/>
      <c r="F235" s="170"/>
      <c r="G235" s="170"/>
      <c r="H235" s="170"/>
      <c r="I235" s="170"/>
      <c r="J235" s="170"/>
      <c r="K235" s="170"/>
      <c r="L235" s="170"/>
      <c r="M235" s="170"/>
      <c r="N235" s="170"/>
      <c r="O235" s="170"/>
      <c r="P235" s="170"/>
      <c r="Q235" s="170"/>
      <c r="R235" s="170"/>
    </row>
    <row r="236" spans="1:18" x14ac:dyDescent="0.25">
      <c r="A236" s="170"/>
      <c r="B236" s="170"/>
      <c r="C236" s="170"/>
      <c r="D236" s="170"/>
      <c r="E236" s="170"/>
      <c r="F236" s="170"/>
      <c r="G236" s="170"/>
      <c r="H236" s="170"/>
      <c r="I236" s="170"/>
      <c r="J236" s="170"/>
      <c r="K236" s="170"/>
      <c r="L236" s="170"/>
      <c r="M236" s="170"/>
      <c r="N236" s="170"/>
      <c r="O236" s="170"/>
      <c r="P236" s="170"/>
      <c r="Q236" s="170"/>
      <c r="R236" s="170"/>
    </row>
    <row r="237" spans="1:18" x14ac:dyDescent="0.25">
      <c r="A237" s="170"/>
      <c r="B237" s="170"/>
      <c r="C237" s="170"/>
      <c r="D237" s="170"/>
      <c r="E237" s="170"/>
      <c r="F237" s="170"/>
      <c r="G237" s="170"/>
      <c r="H237" s="170"/>
      <c r="I237" s="170"/>
      <c r="J237" s="170"/>
      <c r="K237" s="170"/>
      <c r="L237" s="170"/>
      <c r="M237" s="170"/>
      <c r="N237" s="170"/>
      <c r="O237" s="170"/>
      <c r="P237" s="170"/>
      <c r="Q237" s="170"/>
      <c r="R237" s="170"/>
    </row>
    <row r="238" spans="1:18" x14ac:dyDescent="0.25">
      <c r="A238" s="170"/>
      <c r="B238" s="170"/>
      <c r="C238" s="170"/>
      <c r="D238" s="170"/>
      <c r="E238" s="170"/>
      <c r="F238" s="170"/>
      <c r="G238" s="170"/>
      <c r="H238" s="170"/>
      <c r="I238" s="170"/>
      <c r="J238" s="170"/>
      <c r="K238" s="170"/>
      <c r="L238" s="170"/>
      <c r="M238" s="170"/>
      <c r="N238" s="170"/>
      <c r="O238" s="170"/>
      <c r="P238" s="170"/>
      <c r="Q238" s="170"/>
      <c r="R238" s="170"/>
    </row>
    <row r="239" spans="1:18" x14ac:dyDescent="0.25">
      <c r="A239" s="170"/>
      <c r="B239" s="170"/>
      <c r="C239" s="170"/>
      <c r="D239" s="170"/>
      <c r="E239" s="170"/>
      <c r="F239" s="170"/>
      <c r="G239" s="170"/>
      <c r="H239" s="170"/>
      <c r="I239" s="170"/>
      <c r="J239" s="170"/>
      <c r="K239" s="170"/>
      <c r="L239" s="170"/>
      <c r="M239" s="170"/>
      <c r="N239" s="170"/>
      <c r="O239" s="170"/>
      <c r="P239" s="170"/>
      <c r="Q239" s="170"/>
      <c r="R239" s="170"/>
    </row>
    <row r="240" spans="1:18" x14ac:dyDescent="0.25">
      <c r="A240" s="170"/>
      <c r="B240" s="170"/>
      <c r="C240" s="170"/>
      <c r="D240" s="170"/>
      <c r="E240" s="170"/>
      <c r="F240" s="170"/>
      <c r="G240" s="170"/>
      <c r="H240" s="170"/>
      <c r="I240" s="170"/>
      <c r="J240" s="170"/>
      <c r="K240" s="170"/>
      <c r="L240" s="170"/>
      <c r="M240" s="170"/>
      <c r="N240" s="170"/>
      <c r="O240" s="170"/>
      <c r="P240" s="170"/>
      <c r="Q240" s="170"/>
      <c r="R240" s="170"/>
    </row>
    <row r="241" spans="1:18" x14ac:dyDescent="0.25">
      <c r="A241" s="170"/>
      <c r="B241" s="170"/>
      <c r="C241" s="170"/>
      <c r="D241" s="170"/>
      <c r="E241" s="170"/>
      <c r="F241" s="170"/>
      <c r="G241" s="170"/>
      <c r="H241" s="170"/>
      <c r="I241" s="170"/>
      <c r="J241" s="170"/>
      <c r="K241" s="170"/>
      <c r="L241" s="170"/>
      <c r="M241" s="170"/>
      <c r="N241" s="170"/>
      <c r="O241" s="170"/>
      <c r="P241" s="170"/>
      <c r="Q241" s="170"/>
      <c r="R241" s="170"/>
    </row>
    <row r="242" spans="1:18" x14ac:dyDescent="0.25">
      <c r="A242" s="170"/>
      <c r="B242" s="170"/>
      <c r="C242" s="170"/>
      <c r="D242" s="170"/>
      <c r="E242" s="170"/>
      <c r="F242" s="170"/>
      <c r="G242" s="170"/>
      <c r="H242" s="170"/>
      <c r="I242" s="170"/>
      <c r="J242" s="170"/>
      <c r="K242" s="170"/>
      <c r="L242" s="170"/>
      <c r="M242" s="170"/>
      <c r="N242" s="170"/>
      <c r="O242" s="170"/>
      <c r="P242" s="170"/>
      <c r="Q242" s="170"/>
      <c r="R242" s="170"/>
    </row>
    <row r="243" spans="1:18" x14ac:dyDescent="0.25">
      <c r="A243" s="170"/>
      <c r="B243" s="170"/>
      <c r="C243" s="170"/>
      <c r="D243" s="170"/>
      <c r="E243" s="170"/>
      <c r="F243" s="170"/>
      <c r="G243" s="170"/>
      <c r="H243" s="170"/>
      <c r="I243" s="170"/>
      <c r="J243" s="170"/>
      <c r="K243" s="170"/>
      <c r="L243" s="170"/>
      <c r="M243" s="170"/>
      <c r="N243" s="170"/>
      <c r="O243" s="170"/>
      <c r="P243" s="170"/>
      <c r="Q243" s="170"/>
      <c r="R243" s="170"/>
    </row>
    <row r="244" spans="1:18" x14ac:dyDescent="0.25">
      <c r="A244" s="170"/>
      <c r="B244" s="170"/>
      <c r="C244" s="170"/>
      <c r="D244" s="170"/>
      <c r="E244" s="170"/>
      <c r="F244" s="170"/>
      <c r="G244" s="170"/>
      <c r="H244" s="170"/>
      <c r="I244" s="170"/>
      <c r="J244" s="170"/>
      <c r="K244" s="170"/>
      <c r="L244" s="170"/>
      <c r="M244" s="170"/>
      <c r="N244" s="170"/>
      <c r="O244" s="170"/>
      <c r="P244" s="170"/>
      <c r="Q244" s="170"/>
      <c r="R244" s="170"/>
    </row>
    <row r="245" spans="1:18" x14ac:dyDescent="0.25">
      <c r="A245" s="170"/>
      <c r="B245" s="170"/>
      <c r="C245" s="170"/>
      <c r="D245" s="170"/>
      <c r="E245" s="170"/>
      <c r="F245" s="170"/>
      <c r="G245" s="170"/>
      <c r="H245" s="170"/>
      <c r="I245" s="170"/>
      <c r="J245" s="170"/>
      <c r="K245" s="170"/>
      <c r="L245" s="170"/>
      <c r="M245" s="170"/>
      <c r="N245" s="170"/>
      <c r="O245" s="170"/>
      <c r="P245" s="170"/>
      <c r="Q245" s="170"/>
      <c r="R245" s="170"/>
    </row>
    <row r="246" spans="1:18" x14ac:dyDescent="0.25">
      <c r="A246" s="170"/>
      <c r="B246" s="170"/>
      <c r="C246" s="170"/>
      <c r="D246" s="170"/>
      <c r="E246" s="170"/>
      <c r="F246" s="170"/>
      <c r="G246" s="170"/>
      <c r="H246" s="170"/>
      <c r="I246" s="170"/>
      <c r="J246" s="170"/>
      <c r="K246" s="170"/>
      <c r="L246" s="170"/>
      <c r="M246" s="170"/>
      <c r="N246" s="170"/>
      <c r="O246" s="170"/>
      <c r="P246" s="170"/>
      <c r="Q246" s="170"/>
      <c r="R246" s="170"/>
    </row>
    <row r="247" spans="1:18" x14ac:dyDescent="0.25">
      <c r="A247" s="170"/>
      <c r="B247" s="170"/>
      <c r="C247" s="170"/>
      <c r="D247" s="170"/>
      <c r="E247" s="170"/>
      <c r="F247" s="170"/>
      <c r="G247" s="170"/>
      <c r="H247" s="170"/>
      <c r="I247" s="170"/>
      <c r="J247" s="170"/>
      <c r="K247" s="170"/>
      <c r="L247" s="170"/>
      <c r="M247" s="170"/>
      <c r="N247" s="170"/>
      <c r="O247" s="170"/>
      <c r="P247" s="170"/>
      <c r="Q247" s="170"/>
      <c r="R247" s="170"/>
    </row>
    <row r="248" spans="1:18" x14ac:dyDescent="0.25">
      <c r="A248" s="170"/>
      <c r="B248" s="170"/>
      <c r="C248" s="170"/>
      <c r="D248" s="170"/>
      <c r="E248" s="170"/>
      <c r="F248" s="170"/>
      <c r="G248" s="170"/>
      <c r="H248" s="170"/>
      <c r="I248" s="170"/>
      <c r="J248" s="170"/>
      <c r="K248" s="170"/>
      <c r="L248" s="170"/>
      <c r="M248" s="170"/>
      <c r="N248" s="170"/>
      <c r="O248" s="170"/>
      <c r="P248" s="170"/>
      <c r="Q248" s="170"/>
      <c r="R248" s="170"/>
    </row>
    <row r="249" spans="1:18" x14ac:dyDescent="0.25">
      <c r="A249" s="170"/>
      <c r="B249" s="170"/>
      <c r="C249" s="170"/>
      <c r="D249" s="170"/>
      <c r="E249" s="170"/>
      <c r="F249" s="170"/>
      <c r="G249" s="170"/>
      <c r="H249" s="170"/>
      <c r="I249" s="170"/>
      <c r="J249" s="170"/>
      <c r="K249" s="170"/>
      <c r="L249" s="170"/>
      <c r="M249" s="170"/>
      <c r="N249" s="170"/>
      <c r="O249" s="170"/>
      <c r="P249" s="170"/>
      <c r="Q249" s="170"/>
      <c r="R249" s="170"/>
    </row>
    <row r="250" spans="1:18" x14ac:dyDescent="0.25">
      <c r="A250" s="170"/>
      <c r="B250" s="170"/>
      <c r="C250" s="170"/>
      <c r="D250" s="170"/>
      <c r="E250" s="170"/>
      <c r="F250" s="170"/>
      <c r="G250" s="170"/>
      <c r="H250" s="170"/>
      <c r="I250" s="170"/>
      <c r="J250" s="170"/>
      <c r="K250" s="170"/>
      <c r="L250" s="170"/>
      <c r="M250" s="170"/>
      <c r="N250" s="170"/>
      <c r="O250" s="170"/>
      <c r="P250" s="170"/>
      <c r="Q250" s="170"/>
      <c r="R250" s="170"/>
    </row>
    <row r="251" spans="1:18" s="36" customFormat="1" x14ac:dyDescent="0.25">
      <c r="A251" s="170"/>
      <c r="B251" s="170"/>
      <c r="C251" s="170"/>
      <c r="D251" s="170"/>
      <c r="E251" s="170"/>
      <c r="F251" s="170"/>
      <c r="G251" s="170"/>
      <c r="H251" s="170"/>
      <c r="I251" s="170"/>
      <c r="J251" s="170"/>
      <c r="K251" s="170"/>
      <c r="L251" s="170"/>
      <c r="M251" s="170"/>
      <c r="N251" s="170"/>
      <c r="O251" s="170"/>
      <c r="P251" s="170"/>
      <c r="Q251" s="170"/>
      <c r="R251" s="170"/>
    </row>
    <row r="252" spans="1:18" x14ac:dyDescent="0.25">
      <c r="C252" s="144"/>
      <c r="D252" s="79"/>
      <c r="E252" s="79"/>
      <c r="F252" s="79"/>
    </row>
    <row r="253" spans="1:18" x14ac:dyDescent="0.25">
      <c r="C253" s="145"/>
      <c r="D253" s="79"/>
      <c r="E253" s="79"/>
      <c r="F253" s="79"/>
    </row>
    <row r="254" spans="1:18" x14ac:dyDescent="0.25">
      <c r="F254" s="64"/>
    </row>
    <row r="255" spans="1:18" x14ac:dyDescent="0.25">
      <c r="E255" s="64"/>
      <c r="F255" s="64"/>
    </row>
    <row r="256" spans="1:18" x14ac:dyDescent="0.25">
      <c r="E256" s="64"/>
      <c r="F256" s="64"/>
    </row>
  </sheetData>
  <mergeCells count="3">
    <mergeCell ref="A7:F7"/>
    <mergeCell ref="A5:M5"/>
    <mergeCell ref="A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H35"/>
  <sheetViews>
    <sheetView workbookViewId="0">
      <selection activeCell="I31" sqref="I31"/>
    </sheetView>
  </sheetViews>
  <sheetFormatPr baseColWidth="10" defaultRowHeight="15" x14ac:dyDescent="0.25"/>
  <cols>
    <col min="1" max="1" width="28.42578125" style="88" bestFit="1" customWidth="1"/>
    <col min="2" max="2" width="14.85546875" style="141" bestFit="1" customWidth="1"/>
    <col min="3" max="3" width="14.140625" style="88" bestFit="1" customWidth="1"/>
    <col min="4" max="5" width="11.42578125" style="88"/>
    <col min="6" max="6" width="13.140625" style="88" bestFit="1" customWidth="1"/>
    <col min="7" max="7" width="11.42578125" style="88"/>
    <col min="8" max="8" width="14.5703125" style="88" bestFit="1" customWidth="1"/>
    <col min="9" max="11" width="11.42578125" style="88"/>
    <col min="12" max="12" width="4.7109375" style="88" customWidth="1"/>
    <col min="13" max="16384" width="11.42578125" style="88"/>
  </cols>
  <sheetData>
    <row r="3" spans="2:8" x14ac:dyDescent="0.25">
      <c r="B3" s="171"/>
    </row>
    <row r="4" spans="2:8" x14ac:dyDescent="0.25">
      <c r="F4" s="68"/>
      <c r="H4" s="50"/>
    </row>
    <row r="5" spans="2:8" x14ac:dyDescent="0.25">
      <c r="C5" s="68"/>
      <c r="F5" s="50"/>
      <c r="H5" s="68"/>
    </row>
    <row r="6" spans="2:8" x14ac:dyDescent="0.25">
      <c r="H6" s="68"/>
    </row>
    <row r="7" spans="2:8" x14ac:dyDescent="0.25">
      <c r="H7" s="68"/>
    </row>
    <row r="11" spans="2:8" x14ac:dyDescent="0.25">
      <c r="C11" s="68"/>
    </row>
    <row r="17" spans="3:7" x14ac:dyDescent="0.25">
      <c r="C17" s="68"/>
    </row>
    <row r="18" spans="3:7" x14ac:dyDescent="0.25">
      <c r="C18" s="68"/>
    </row>
    <row r="23" spans="3:7" x14ac:dyDescent="0.25">
      <c r="C23" s="68"/>
    </row>
    <row r="26" spans="3:7" x14ac:dyDescent="0.25">
      <c r="G26" s="93"/>
    </row>
    <row r="27" spans="3:7" x14ac:dyDescent="0.25">
      <c r="C27" s="68"/>
      <c r="G27" s="93"/>
    </row>
    <row r="28" spans="3:7" x14ac:dyDescent="0.25">
      <c r="C28" s="68"/>
      <c r="G28" s="93"/>
    </row>
    <row r="29" spans="3:7" x14ac:dyDescent="0.25">
      <c r="G29" s="93"/>
    </row>
    <row r="30" spans="3:7" x14ac:dyDescent="0.25">
      <c r="G30" s="93"/>
    </row>
    <row r="31" spans="3:7" x14ac:dyDescent="0.25">
      <c r="G31" s="93"/>
    </row>
    <row r="32" spans="3:7" x14ac:dyDescent="0.25">
      <c r="G32" s="93"/>
    </row>
    <row r="35" spans="3:3" x14ac:dyDescent="0.25">
      <c r="C35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Estado de Situación Mesual</vt:lpstr>
      <vt:lpstr>Estado de Rend. Fianac. Mensual</vt:lpstr>
      <vt:lpstr>Flujo de Efectivo Mensual</vt:lpstr>
      <vt:lpstr>Cambio de Patrimonio</vt:lpstr>
      <vt:lpstr>Estados de Comparacion de los I</vt:lpstr>
      <vt:lpstr>DESCARGO DE BN</vt:lpstr>
      <vt:lpstr>Activos que no son activos</vt:lpstr>
      <vt:lpstr>'Estados de Comparacion de los I'!Área_de_impresión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Persio Ventura</cp:lastModifiedBy>
  <cp:lastPrinted>2026-05-11T16:53:59Z</cp:lastPrinted>
  <dcterms:created xsi:type="dcterms:W3CDTF">2018-07-13T15:52:30Z</dcterms:created>
  <dcterms:modified xsi:type="dcterms:W3CDTF">2026-05-11T19:49:27Z</dcterms:modified>
</cp:coreProperties>
</file>