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0.20\v\OFICINA LIBRE ACCESO\- - -  2026\03 - Marzo\Para revisar - Varios\"/>
    </mc:Choice>
  </mc:AlternateContent>
  <xr:revisionPtr revIDLastSave="0" documentId="13_ncr:1_{B3576853-043B-4C50-A9D8-2671EBC15138}" xr6:coauthVersionLast="47" xr6:coauthVersionMax="47" xr10:uidLastSave="{00000000-0000-0000-0000-000000000000}"/>
  <bookViews>
    <workbookView xWindow="-120" yWindow="-120" windowWidth="20730" windowHeight="11160" tabRatio="896" activeTab="3" xr2:uid="{00000000-000D-0000-FFFF-FFFF00000000}"/>
  </bookViews>
  <sheets>
    <sheet name="Estado de Situación Mesual" sheetId="14" r:id="rId1"/>
    <sheet name="Estado de Rend. Fianac. Mensual" sheetId="15" r:id="rId2"/>
    <sheet name="Flujo de Efectivo Mensual" sheetId="16" r:id="rId3"/>
    <sheet name="Cambio de Patrimonio" sheetId="21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16" l="1"/>
  <c r="D45" i="16" l="1"/>
  <c r="D13" i="16" l="1"/>
  <c r="D21" i="16" l="1"/>
  <c r="D20" i="16" l="1"/>
  <c r="E20" i="16"/>
  <c r="C33" i="14" l="1"/>
  <c r="B57" i="16" l="1"/>
  <c r="D14" i="16"/>
  <c r="D26" i="16"/>
  <c r="D62" i="16" l="1"/>
  <c r="D63" i="16" s="1"/>
  <c r="D22" i="21" l="1"/>
  <c r="C22" i="21"/>
  <c r="G20" i="21"/>
  <c r="F16" i="21"/>
  <c r="E16" i="21"/>
  <c r="E22" i="21" s="1"/>
  <c r="G14" i="21"/>
  <c r="G13" i="21"/>
  <c r="G10" i="21"/>
  <c r="C61" i="14"/>
  <c r="C56" i="14"/>
  <c r="C39" i="14"/>
  <c r="G16" i="21" l="1"/>
  <c r="C47" i="14"/>
  <c r="C58" i="14" l="1"/>
  <c r="D36" i="16" l="1"/>
  <c r="D23" i="16"/>
  <c r="B43" i="16"/>
  <c r="B29" i="15" l="1"/>
  <c r="D18" i="16" l="1"/>
  <c r="B19" i="15"/>
  <c r="B27" i="16"/>
  <c r="B59" i="16" s="1"/>
  <c r="B61" i="16" s="1"/>
  <c r="C23" i="14" s="1"/>
  <c r="C35" i="14" s="1"/>
  <c r="B35" i="15" l="1"/>
  <c r="C63" i="14" s="1"/>
  <c r="C66" i="14" l="1"/>
  <c r="C67" i="14" l="1"/>
  <c r="G21" i="21"/>
  <c r="G22" i="21" s="1"/>
  <c r="F22" i="21"/>
  <c r="E1048573" i="14" l="1"/>
  <c r="D43" i="16"/>
  <c r="D57" i="16" s="1"/>
</calcChain>
</file>

<file path=xl/sharedStrings.xml><?xml version="1.0" encoding="utf-8"?>
<sst xmlns="http://schemas.openxmlformats.org/spreadsheetml/2006/main" count="170" uniqueCount="147">
  <si>
    <t>Activos</t>
  </si>
  <si>
    <t>Activos corrientes</t>
  </si>
  <si>
    <t>Total activos corrientes</t>
  </si>
  <si>
    <t>Activos no corrientes</t>
  </si>
  <si>
    <t>Cuentas por cobrar a largo plazo (Notas 14)</t>
  </si>
  <si>
    <t>Documentos por cobrar (Nota 15)</t>
  </si>
  <si>
    <t>Otros activos no financieros (Nota 20)</t>
  </si>
  <si>
    <t>Total activos no corrientes</t>
  </si>
  <si>
    <t>Total activos</t>
  </si>
  <si>
    <t>Sobregiro bancario (Nota 21)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</si>
  <si>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</si>
  <si>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</si>
  <si>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</si>
  <si>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</si>
  <si>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</si>
  <si>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>Total pasivos no corrientes</t>
  </si>
  <si>
    <t>Total pasivos</t>
  </si>
  <si>
    <t>Capital</t>
  </si>
  <si>
    <t>Reservas</t>
  </si>
  <si>
    <t>Intereses minoritarios</t>
  </si>
  <si>
    <t xml:space="preserve">Efectivo y equivalente de efectivo (Notas 7) </t>
  </si>
  <si>
    <t>Inversiones a corto plazo (Nota 8)</t>
  </si>
  <si>
    <t>Porción corriente de documentos por cobrar (Nota 9)</t>
  </si>
  <si>
    <t>Inversiones a largo plazo (Nota 16)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</si>
  <si>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</si>
  <si>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</si>
  <si>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</si>
  <si>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</si>
  <si>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</si>
  <si>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</si>
  <si>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</si>
  <si>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</si>
  <si>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</si>
  <si>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</si>
  <si>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Estado de Rendimiento Financiero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</si>
  <si>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</si>
  <si>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</si>
  <si>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</si>
  <si>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</si>
  <si>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</si>
  <si>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</si>
  <si>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</si>
  <si>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</si>
  <si>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</si>
  <si>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</si>
  <si>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</si>
  <si>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</si>
  <si>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</si>
  <si>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</si>
  <si>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Participación en resultado de asociadas</t>
  </si>
  <si>
    <t>Resultado del período (ahorro / desahorro)</t>
  </si>
  <si>
    <t>Atribuible a:</t>
  </si>
  <si>
    <t>Propietarios de la entidad controladora</t>
  </si>
  <si>
    <t>Estado de Cambio de Activo Neto / Patrimonio</t>
  </si>
  <si>
    <t>(Valores en RD$)</t>
  </si>
  <si>
    <t>Capital Aportado</t>
  </si>
  <si>
    <t>Cambios en Políticas Contables</t>
  </si>
  <si>
    <t>Revaluación</t>
  </si>
  <si>
    <t>Resultados Acumulados</t>
  </si>
  <si>
    <t>Ajuste al patrimonio</t>
  </si>
  <si>
    <t>Resultado del período</t>
  </si>
  <si>
    <t>Efecto del gasto de depreciación de los activos revaluados</t>
  </si>
  <si>
    <t>Total Activos Netos / Patrimonio</t>
  </si>
  <si>
    <t>Estado de Flujo de Efectivo</t>
  </si>
  <si>
    <t>Flujo de efectivo procedentes de actividades operativas</t>
  </si>
  <si>
    <t>Cobros impuestos</t>
  </si>
  <si>
    <t>Contribuciones de la seguridad social</t>
  </si>
  <si>
    <t>Otros cobros</t>
  </si>
  <si>
    <t>Pagos a proveedores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</si>
  <si>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</si>
  <si>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</si>
  <si>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</si>
  <si>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</si>
  <si>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</si>
  <si>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>Pagos por adquisición de propiedad, planta y equipo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</si>
  <si>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</si>
  <si>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</si>
  <si>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</si>
  <si>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</si>
  <si>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</si>
  <si>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>Pago reembolso en efectivo de los montos recibidos en emisión de títulos de deudas, bonos</t>
  </si>
  <si>
    <t>Pago reembolso en efectivo de los montos recibidos en préstamos, pagarés, hipotecas</t>
  </si>
  <si>
    <t>Flujos de efectivo netos por las actividades de financiación</t>
  </si>
  <si>
    <t>Efectivo y equivalentes al efectivo al final del periodo</t>
  </si>
  <si>
    <t xml:space="preserve">Cambio en políticas contables </t>
  </si>
  <si>
    <t>Revaluación de Propiedad, planta y equipo</t>
  </si>
  <si>
    <t>Cobros por venta de bienes y servicios y arrendamientos</t>
  </si>
  <si>
    <t>Cobros de seguros por primas, reclamos y otros</t>
  </si>
  <si>
    <t>Cobros por contratos mantenidos para negocios o intercambio</t>
  </si>
  <si>
    <t>Pagos a los trabajadores o en beneficio de ellos</t>
  </si>
  <si>
    <t xml:space="preserve">Pagos a otras entidades para financiar sus operaciones (Transferencias) </t>
  </si>
  <si>
    <t>Pagos de pensiones y jubilaciones</t>
  </si>
  <si>
    <t xml:space="preserve">Pagos por contribuciones a la seguridad social </t>
  </si>
  <si>
    <t>Pagos por contratos mantenidos para negocios o intercambio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</si>
  <si>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</si>
  <si>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</si>
  <si>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</si>
  <si>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</si>
  <si>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</si>
  <si>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</si>
  <si>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>Pagos por costos de construcciones y desarrollos en proceso</t>
  </si>
  <si>
    <t xml:space="preserve">Pagos por conceptos de contratos a futuro, a plazo, opciones o permuta </t>
  </si>
  <si>
    <t xml:space="preserve">Cobro de los arrendatarios por contratos de arrendamientos financieros 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</si>
  <si>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</si>
  <si>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</si>
  <si>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</si>
  <si>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</si>
  <si>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 xml:space="preserve">Incremento/(Disminución) neta en el efectivo y equivalentes al efectivo </t>
  </si>
  <si>
    <t>Efectivo y equivalentes al efectivo al principio del periodo</t>
  </si>
  <si>
    <t>0 (0)</t>
  </si>
  <si>
    <t>Resultado acumulado</t>
  </si>
  <si>
    <t>Patrimonio Neto</t>
  </si>
  <si>
    <t>Pasivos corrientes</t>
  </si>
  <si>
    <t>Total Activos Netos/Patrimonio mas Pasivos</t>
  </si>
  <si>
    <t>Otros activos financieros (Notas 17)</t>
  </si>
  <si>
    <t>Activos intangibles (Nota 19)</t>
  </si>
  <si>
    <t>Cobros de intereses financieros</t>
  </si>
  <si>
    <t xml:space="preserve">Cobros de subvenciones, transferencias, y otras asignaciones </t>
  </si>
  <si>
    <t>Pagos de intereses</t>
  </si>
  <si>
    <t>Pagos anticipados (Nota 10)</t>
  </si>
  <si>
    <t>Cuenta por cobrar a corto plazo (Notas 8)</t>
  </si>
  <si>
    <t>Inventarios (Nota 9)</t>
  </si>
  <si>
    <t>Otros activos corrientes (Nota 11)</t>
  </si>
  <si>
    <t>Propiedad, planta y equipo neto (Nota 11)</t>
  </si>
  <si>
    <t>Licda. Cynthia Payano</t>
  </si>
  <si>
    <t xml:space="preserve"> Gerente de Contabilidad</t>
  </si>
  <si>
    <t>Cuentas por pagar a corto plazo (Nota 12)</t>
  </si>
  <si>
    <t>Activos Netos/Patrimonio (Notas 13)</t>
  </si>
  <si>
    <t>Gastos (Notas 15, 16, 17, 18, 19, )</t>
  </si>
  <si>
    <t>Ingresos (Notas 14)</t>
  </si>
  <si>
    <t>SERVICIO NACIONAL DE SALUD</t>
  </si>
  <si>
    <t xml:space="preserve"> Balance General</t>
  </si>
  <si>
    <t xml:space="preserve">   ( VALORES ES RD$)</t>
  </si>
  <si>
    <t>Hospital Universitario Docente Traumatologico Dr. Ney Arias Lora</t>
  </si>
  <si>
    <t>HOSPITAL UNIVERSITARIO DOCENTE  TRAUMATOLOGICO DR. NEY ARIAS LORA</t>
  </si>
  <si>
    <t>HOSPITAL UNIIVERSITARIO DOCENTE  TRAUMATOLOGICO DR. NEY ARIAS LORA</t>
  </si>
  <si>
    <t>HOSPITAL  UNIVERSITARIO DOCENTE TRAUMATOLOGICO DR. NEY ARIAS LORA</t>
  </si>
  <si>
    <t>Saldo al 31de diciembre de 2023</t>
  </si>
  <si>
    <t>Saldo al 31 de Diciembre  de 2025</t>
  </si>
  <si>
    <t xml:space="preserve"> Sub-Directora Financiera y Administrativo</t>
  </si>
  <si>
    <t xml:space="preserve">    Licda. Rosanne Medina Reyes     </t>
  </si>
  <si>
    <t xml:space="preserve">        Licda. Cynthia Payano            </t>
  </si>
  <si>
    <t xml:space="preserve">     Licda. Cynthia Payano        </t>
  </si>
  <si>
    <t xml:space="preserve"> Al _31__de Marzo _del__2026</t>
  </si>
  <si>
    <t>Del Ejercicio Terminado  al 31 de Marzo   2026</t>
  </si>
  <si>
    <t>Del ejercicio terminado al 31 de Marzo  de 2026</t>
  </si>
  <si>
    <t>Saldo al 31 de Marzo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</si>
</sst>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* #.##0.00\ _€_-;\-* #.##0.00\ _€_-;_-* &quot;-&quot;??\ _€_-;_-@_-"/>
    <numFmt numFmtId="167" formatCode="#,##0.00000000"/>
    <numFmt numFmtId="168" formatCode="#,##0.00;[Red]#,##0.00"/>
    <numFmt numFmtId="169" formatCode="#,##0.000"/>
    <numFmt numFmtId="170" formatCode="_-* #,##0.00_-;\-* #,##0.00_-;_-* &quot;-&quot;??_-;_-@_-"/>
  </numFmts>
  <fonts count="4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231F20"/>
      <name val="Times New Roman"/>
      <family val="1"/>
    </font>
    <font>
      <b/>
      <sz val="12"/>
      <color rgb="FF231F20"/>
      <name val="Times New Roman"/>
      <family val="1"/>
    </font>
    <font>
      <b/>
      <u/>
      <sz val="12"/>
      <color rgb="FF231F20"/>
      <name val="Times New Roman"/>
      <family val="1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rgb="FF231F20"/>
      <name val="Times New Roman"/>
      <family val="1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5"/>
      <color theme="8" tint="-0.249977111117893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Times New Roman"/>
      <family val="1"/>
    </font>
    <font>
      <sz val="10"/>
      <color indexed="8"/>
      <name val="MS Sans Serif"/>
      <family val="2"/>
    </font>
    <font>
      <sz val="11"/>
      <color theme="0"/>
      <name val="Calibri"/>
      <family val="2"/>
      <scheme val="minor"/>
    </font>
    <font>
      <b/>
      <sz val="12"/>
      <color theme="4"/>
      <name val="Times New Roman"/>
      <family val="1"/>
    </font>
    <font>
      <b/>
      <sz val="12"/>
      <color theme="4"/>
      <name val="Arial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Times New Roman"/>
      <family val="1"/>
    </font>
    <font>
      <b/>
      <sz val="10"/>
      <color theme="0"/>
      <name val="Arial"/>
      <family val="2"/>
    </font>
    <font>
      <b/>
      <sz val="15"/>
      <color theme="0"/>
      <name val="Arial"/>
      <family val="2"/>
    </font>
    <font>
      <i/>
      <sz val="14"/>
      <color theme="0"/>
      <name val="Arial"/>
      <family val="2"/>
    </font>
    <font>
      <b/>
      <sz val="14"/>
      <color theme="0"/>
      <name val="Arial"/>
      <family val="2"/>
    </font>
    <font>
      <b/>
      <sz val="10"/>
      <color theme="1"/>
      <name val="Arial"/>
      <family val="2"/>
    </font>
    <font>
      <b/>
      <sz val="15"/>
      <color theme="1"/>
      <name val="Arial"/>
      <family val="2"/>
    </font>
    <font>
      <b/>
      <sz val="12"/>
      <color theme="1"/>
      <name val="Arial"/>
      <family val="2"/>
    </font>
    <font>
      <i/>
      <sz val="14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">
    <xf numFmtId="0" fontId="0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  <xf numFmtId="168" fontId="1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170" fontId="5" fillId="0" borderId="0" applyFont="0" applyFill="0" applyBorder="0" applyAlignment="0" applyProtection="0"/>
  </cellStyleXfs>
  <cellXfs count="170">
    <xf numFmtId="0" fontId="0" fillId="0" borderId="0" xfId="0"/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 indent="2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/>
    <xf numFmtId="0" fontId="3" fillId="0" borderId="0" xfId="0" applyFont="1" applyAlignment="1">
      <alignment horizontal="left" vertical="center" indent="5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165" fontId="1" fillId="0" borderId="0" xfId="1" applyFont="1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5"/>
    </xf>
    <xf numFmtId="0" fontId="1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 indent="1"/>
    </xf>
    <xf numFmtId="0" fontId="2" fillId="0" borderId="0" xfId="0" applyFont="1" applyAlignment="1">
      <alignment horizontal="right" vertical="center" wrapText="1"/>
    </xf>
    <xf numFmtId="0" fontId="1" fillId="0" borderId="0" xfId="0" applyFont="1" applyAlignment="1">
      <alignment vertical="top" wrapText="1"/>
    </xf>
    <xf numFmtId="0" fontId="6" fillId="0" borderId="0" xfId="0" applyFont="1"/>
    <xf numFmtId="0" fontId="6" fillId="0" borderId="6" xfId="0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3" fontId="3" fillId="0" borderId="4" xfId="0" applyNumberFormat="1" applyFont="1" applyBorder="1" applyAlignment="1">
      <alignment horizontal="center" vertical="center"/>
    </xf>
    <xf numFmtId="43" fontId="10" fillId="0" borderId="0" xfId="0" applyNumberFormat="1" applyFont="1"/>
    <xf numFmtId="43" fontId="2" fillId="0" borderId="0" xfId="0" applyNumberFormat="1" applyFont="1" applyAlignment="1">
      <alignment horizontal="center" vertical="center" wrapText="1"/>
    </xf>
    <xf numFmtId="43" fontId="2" fillId="0" borderId="0" xfId="0" applyNumberFormat="1" applyFont="1" applyBorder="1" applyAlignment="1">
      <alignment horizontal="center" vertical="center" wrapText="1"/>
    </xf>
    <xf numFmtId="43" fontId="2" fillId="0" borderId="2" xfId="0" applyNumberFormat="1" applyFont="1" applyBorder="1" applyAlignment="1">
      <alignment horizontal="center" vertical="center" wrapText="1"/>
    </xf>
    <xf numFmtId="43" fontId="3" fillId="0" borderId="0" xfId="0" applyNumberFormat="1" applyFont="1" applyAlignment="1">
      <alignment horizontal="center" vertical="center" wrapText="1"/>
    </xf>
    <xf numFmtId="43" fontId="3" fillId="0" borderId="3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165" fontId="6" fillId="0" borderId="0" xfId="1" applyFont="1"/>
    <xf numFmtId="43" fontId="3" fillId="0" borderId="0" xfId="0" applyNumberFormat="1" applyFont="1" applyFill="1" applyAlignment="1">
      <alignment horizontal="center" vertical="center" wrapText="1"/>
    </xf>
    <xf numFmtId="43" fontId="1" fillId="0" borderId="0" xfId="0" applyNumberFormat="1" applyFont="1" applyAlignment="1">
      <alignment vertical="top" wrapText="1"/>
    </xf>
    <xf numFmtId="43" fontId="1" fillId="0" borderId="0" xfId="0" applyNumberFormat="1" applyFont="1" applyAlignment="1">
      <alignment vertical="center" wrapText="1"/>
    </xf>
    <xf numFmtId="43" fontId="2" fillId="0" borderId="0" xfId="0" applyNumberFormat="1" applyFont="1" applyAlignment="1">
      <alignment horizontal="left" vertical="center" wrapText="1" indent="4"/>
    </xf>
    <xf numFmtId="43" fontId="3" fillId="0" borderId="5" xfId="0" applyNumberFormat="1" applyFont="1" applyBorder="1" applyAlignment="1">
      <alignment horizontal="center" vertical="center" wrapText="1"/>
    </xf>
    <xf numFmtId="167" fontId="1" fillId="0" borderId="0" xfId="0" applyNumberFormat="1" applyFont="1"/>
    <xf numFmtId="43" fontId="3" fillId="0" borderId="4" xfId="0" applyNumberFormat="1" applyFont="1" applyBorder="1" applyAlignment="1">
      <alignment horizontal="center" vertical="center" wrapText="1"/>
    </xf>
    <xf numFmtId="43" fontId="3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/>
    <xf numFmtId="0" fontId="1" fillId="0" borderId="0" xfId="0" applyFont="1" applyAlignment="1"/>
    <xf numFmtId="0" fontId="12" fillId="0" borderId="0" xfId="0" applyFont="1" applyAlignment="1">
      <alignment horizontal="center"/>
    </xf>
    <xf numFmtId="0" fontId="0" fillId="0" borderId="0" xfId="0" applyAlignment="1"/>
    <xf numFmtId="0" fontId="6" fillId="0" borderId="2" xfId="0" applyFont="1" applyBorder="1" applyAlignment="1">
      <alignment horizontal="center"/>
    </xf>
    <xf numFmtId="165" fontId="2" fillId="0" borderId="0" xfId="1" applyFont="1" applyAlignment="1">
      <alignment horizontal="center" vertical="center" wrapText="1"/>
    </xf>
    <xf numFmtId="165" fontId="3" fillId="0" borderId="0" xfId="1" applyFont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16" fillId="2" borderId="0" xfId="0" applyFont="1" applyFill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0" fontId="22" fillId="0" borderId="0" xfId="0" applyFont="1"/>
    <xf numFmtId="0" fontId="2" fillId="0" borderId="0" xfId="0" applyFont="1" applyAlignment="1">
      <alignment horizontal="left" vertical="center" indent="1"/>
    </xf>
    <xf numFmtId="165" fontId="22" fillId="0" borderId="0" xfId="1" applyFont="1"/>
    <xf numFmtId="43" fontId="22" fillId="0" borderId="0" xfId="0" applyNumberFormat="1" applyFont="1"/>
    <xf numFmtId="43" fontId="9" fillId="0" borderId="0" xfId="0" applyNumberFormat="1" applyFont="1" applyAlignment="1">
      <alignment horizontal="center" vertical="center" wrapText="1"/>
    </xf>
    <xf numFmtId="165" fontId="22" fillId="0" borderId="0" xfId="1" applyFont="1" applyAlignment="1">
      <alignment horizontal="center"/>
    </xf>
    <xf numFmtId="0" fontId="3" fillId="0" borderId="0" xfId="0" applyFont="1" applyAlignment="1">
      <alignment horizontal="left" vertical="center" wrapText="1" indent="1"/>
    </xf>
    <xf numFmtId="0" fontId="1" fillId="0" borderId="0" xfId="0" applyFont="1" applyAlignment="1">
      <alignment horizontal="center"/>
    </xf>
    <xf numFmtId="0" fontId="0" fillId="0" borderId="0" xfId="0" applyFill="1" applyAlignment="1">
      <alignment vertical="center"/>
    </xf>
    <xf numFmtId="0" fontId="0" fillId="0" borderId="0" xfId="0"/>
    <xf numFmtId="4" fontId="3" fillId="0" borderId="0" xfId="0" applyNumberFormat="1" applyFont="1" applyAlignment="1">
      <alignment horizontal="right" vertical="center" wrapText="1"/>
    </xf>
    <xf numFmtId="43" fontId="0" fillId="0" borderId="0" xfId="11" applyFont="1"/>
    <xf numFmtId="0" fontId="23" fillId="0" borderId="0" xfId="0" applyFont="1"/>
    <xf numFmtId="0" fontId="0" fillId="0" borderId="0" xfId="0" applyAlignment="1">
      <alignment horizontal="center"/>
    </xf>
    <xf numFmtId="0" fontId="24" fillId="0" borderId="0" xfId="0" applyFont="1" applyAlignment="1">
      <alignment vertical="center" wrapText="1"/>
    </xf>
    <xf numFmtId="0" fontId="28" fillId="2" borderId="0" xfId="0" applyFont="1" applyFill="1" applyAlignment="1">
      <alignment horizontal="center" vertical="center"/>
    </xf>
    <xf numFmtId="1" fontId="9" fillId="0" borderId="0" xfId="1" applyNumberFormat="1" applyFont="1" applyAlignment="1">
      <alignment horizontal="center" vertical="center" wrapText="1"/>
    </xf>
    <xf numFmtId="41" fontId="9" fillId="0" borderId="0" xfId="1" applyNumberFormat="1" applyFont="1" applyAlignment="1">
      <alignment horizontal="center" vertical="center" wrapText="1"/>
    </xf>
    <xf numFmtId="43" fontId="24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9" fillId="0" borderId="0" xfId="0" applyFont="1" applyAlignment="1">
      <alignment horizontal="justify" vertical="center" wrapText="1"/>
    </xf>
    <xf numFmtId="0" fontId="9" fillId="0" borderId="0" xfId="0" applyFont="1" applyAlignment="1">
      <alignment horizontal="center" vertical="center" wrapText="1"/>
    </xf>
    <xf numFmtId="43" fontId="9" fillId="0" borderId="0" xfId="0" applyNumberFormat="1" applyFont="1" applyBorder="1" applyAlignment="1">
      <alignment horizontal="center" vertical="center" wrapText="1"/>
    </xf>
    <xf numFmtId="43" fontId="24" fillId="0" borderId="0" xfId="0" applyNumberFormat="1" applyFont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165" fontId="14" fillId="0" borderId="0" xfId="1" applyFont="1"/>
    <xf numFmtId="165" fontId="21" fillId="0" borderId="0" xfId="1" applyFont="1" applyFill="1"/>
    <xf numFmtId="165" fontId="29" fillId="0" borderId="0" xfId="1" applyFont="1" applyFill="1"/>
    <xf numFmtId="165" fontId="3" fillId="0" borderId="3" xfId="1" applyNumberFormat="1" applyFont="1" applyBorder="1" applyAlignment="1">
      <alignment horizontal="right" vertical="center" wrapText="1"/>
    </xf>
    <xf numFmtId="0" fontId="22" fillId="0" borderId="0" xfId="0" applyFont="1" applyAlignment="1">
      <alignment vertical="center"/>
    </xf>
    <xf numFmtId="0" fontId="9" fillId="0" borderId="0" xfId="0" applyFont="1" applyAlignment="1">
      <alignment vertical="center" wrapText="1"/>
    </xf>
    <xf numFmtId="165" fontId="9" fillId="0" borderId="0" xfId="1" applyFont="1" applyAlignment="1">
      <alignment horizontal="center" vertical="center" wrapText="1"/>
    </xf>
    <xf numFmtId="165" fontId="24" fillId="0" borderId="4" xfId="1" applyFont="1" applyBorder="1" applyAlignment="1">
      <alignment horizontal="center" vertical="center" wrapText="1"/>
    </xf>
    <xf numFmtId="0" fontId="22" fillId="0" borderId="0" xfId="0" applyFont="1" applyAlignment="1">
      <alignment vertical="top" wrapText="1"/>
    </xf>
    <xf numFmtId="165" fontId="22" fillId="0" borderId="0" xfId="1" applyFont="1" applyAlignment="1">
      <alignment vertical="center" wrapText="1"/>
    </xf>
    <xf numFmtId="0" fontId="24" fillId="0" borderId="0" xfId="0" applyFont="1" applyAlignment="1">
      <alignment horizontal="left" vertical="center" wrapText="1"/>
    </xf>
    <xf numFmtId="165" fontId="9" fillId="0" borderId="0" xfId="1" applyFont="1" applyAlignment="1">
      <alignment horizontal="justify" vertical="center" wrapText="1"/>
    </xf>
    <xf numFmtId="0" fontId="9" fillId="0" borderId="0" xfId="0" applyFont="1" applyAlignment="1">
      <alignment horizontal="left" vertical="center" wrapText="1"/>
    </xf>
    <xf numFmtId="165" fontId="9" fillId="0" borderId="2" xfId="1" applyFont="1" applyBorder="1" applyAlignment="1">
      <alignment horizontal="center" vertical="center" wrapText="1"/>
    </xf>
    <xf numFmtId="165" fontId="24" fillId="0" borderId="2" xfId="1" applyFont="1" applyBorder="1" applyAlignment="1">
      <alignment horizontal="center" vertical="center" wrapText="1"/>
    </xf>
    <xf numFmtId="169" fontId="1" fillId="0" borderId="0" xfId="0" applyNumberFormat="1" applyFont="1"/>
    <xf numFmtId="165" fontId="21" fillId="0" borderId="0" xfId="1" applyFont="1"/>
    <xf numFmtId="0" fontId="21" fillId="0" borderId="0" xfId="0" applyFont="1"/>
    <xf numFmtId="0" fontId="22" fillId="0" borderId="0" xfId="1" applyNumberFormat="1" applyFont="1" applyAlignment="1">
      <alignment horizontal="center"/>
    </xf>
    <xf numFmtId="0" fontId="1" fillId="0" borderId="0" xfId="1" applyNumberFormat="1" applyFont="1" applyAlignment="1">
      <alignment horizontal="center"/>
    </xf>
    <xf numFmtId="14" fontId="22" fillId="0" borderId="0" xfId="1" applyNumberFormat="1" applyFont="1"/>
    <xf numFmtId="0" fontId="6" fillId="0" borderId="0" xfId="1" applyNumberFormat="1" applyFont="1" applyAlignment="1">
      <alignment horizontal="center"/>
    </xf>
    <xf numFmtId="49" fontId="14" fillId="0" borderId="0" xfId="1" applyNumberFormat="1" applyFont="1" applyAlignment="1">
      <alignment horizontal="center"/>
    </xf>
    <xf numFmtId="43" fontId="14" fillId="0" borderId="0" xfId="0" applyNumberFormat="1" applyFont="1"/>
    <xf numFmtId="9" fontId="31" fillId="0" borderId="0" xfId="2" applyFont="1"/>
    <xf numFmtId="165" fontId="14" fillId="0" borderId="0" xfId="1" applyFont="1" applyAlignment="1"/>
    <xf numFmtId="165" fontId="22" fillId="0" borderId="0" xfId="1" applyFont="1" applyAlignment="1"/>
    <xf numFmtId="0" fontId="14" fillId="0" borderId="0" xfId="0" applyFont="1"/>
    <xf numFmtId="0" fontId="22" fillId="0" borderId="0" xfId="0" applyFont="1" applyFill="1"/>
    <xf numFmtId="0" fontId="14" fillId="0" borderId="0" xfId="0" applyFont="1" applyFill="1"/>
    <xf numFmtId="0" fontId="1" fillId="0" borderId="0" xfId="0" applyFont="1" applyBorder="1"/>
    <xf numFmtId="165" fontId="26" fillId="0" borderId="0" xfId="1" applyFont="1" applyFill="1" applyAlignment="1">
      <alignment vertical="center"/>
    </xf>
    <xf numFmtId="165" fontId="34" fillId="0" borderId="0" xfId="1" applyFont="1" applyFill="1" applyAlignment="1">
      <alignment vertical="center"/>
    </xf>
    <xf numFmtId="165" fontId="35" fillId="0" borderId="0" xfId="1" applyFont="1" applyFill="1" applyAlignment="1">
      <alignment vertical="center"/>
    </xf>
    <xf numFmtId="165" fontId="33" fillId="0" borderId="0" xfId="1" applyFont="1" applyFill="1" applyAlignment="1">
      <alignment horizontal="center" vertical="center"/>
    </xf>
    <xf numFmtId="165" fontId="36" fillId="0" borderId="0" xfId="1" applyFont="1" applyFill="1" applyAlignment="1">
      <alignment vertical="center"/>
    </xf>
    <xf numFmtId="0" fontId="37" fillId="2" borderId="0" xfId="0" applyFont="1" applyFill="1" applyAlignment="1">
      <alignment vertical="center"/>
    </xf>
    <xf numFmtId="0" fontId="38" fillId="2" borderId="0" xfId="0" applyFont="1" applyFill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0" fontId="40" fillId="2" borderId="0" xfId="0" applyFont="1" applyFill="1" applyAlignment="1">
      <alignment horizontal="center" vertical="center"/>
    </xf>
    <xf numFmtId="0" fontId="37" fillId="2" borderId="0" xfId="0" applyFont="1" applyFill="1" applyAlignment="1">
      <alignment horizontal="center" vertical="center"/>
    </xf>
    <xf numFmtId="0" fontId="41" fillId="2" borderId="0" xfId="0" applyFont="1" applyFill="1" applyAlignment="1">
      <alignment horizontal="center" vertical="center"/>
    </xf>
    <xf numFmtId="0" fontId="41" fillId="0" borderId="0" xfId="0" applyFont="1" applyFill="1" applyAlignment="1">
      <alignment horizontal="center" vertical="center"/>
    </xf>
    <xf numFmtId="0" fontId="37" fillId="0" borderId="0" xfId="0" applyFont="1" applyFill="1" applyAlignment="1">
      <alignment horizontal="center" vertical="center"/>
    </xf>
    <xf numFmtId="0" fontId="37" fillId="0" borderId="0" xfId="0" applyFont="1" applyFill="1" applyAlignment="1">
      <alignment vertical="center"/>
    </xf>
    <xf numFmtId="0" fontId="32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43" fontId="10" fillId="0" borderId="0" xfId="0" applyNumberFormat="1" applyFont="1" applyAlignment="1">
      <alignment horizontal="center" vertical="center"/>
    </xf>
    <xf numFmtId="4" fontId="32" fillId="0" borderId="4" xfId="0" applyNumberFormat="1" applyFont="1" applyBorder="1" applyAlignment="1">
      <alignment horizontal="center" vertical="center"/>
    </xf>
    <xf numFmtId="165" fontId="10" fillId="0" borderId="0" xfId="1" applyFont="1" applyAlignment="1">
      <alignment horizontal="center" vertical="center"/>
    </xf>
    <xf numFmtId="165" fontId="32" fillId="0" borderId="4" xfId="0" applyNumberFormat="1" applyFont="1" applyBorder="1" applyAlignment="1">
      <alignment horizontal="center" vertical="center"/>
    </xf>
    <xf numFmtId="43" fontId="32" fillId="0" borderId="4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165" fontId="43" fillId="0" borderId="0" xfId="1" applyFont="1" applyAlignment="1">
      <alignment horizontal="right" vertical="center" wrapText="1"/>
    </xf>
    <xf numFmtId="165" fontId="43" fillId="0" borderId="0" xfId="1" applyFont="1" applyAlignment="1">
      <alignment horizontal="justify" vertical="center" wrapText="1"/>
    </xf>
    <xf numFmtId="165" fontId="43" fillId="0" borderId="0" xfId="1" applyFont="1" applyAlignment="1">
      <alignment horizontal="center" vertical="center" wrapText="1"/>
    </xf>
    <xf numFmtId="165" fontId="29" fillId="0" borderId="0" xfId="1" applyFont="1"/>
    <xf numFmtId="165" fontId="42" fillId="0" borderId="0" xfId="1" applyFont="1" applyBorder="1" applyAlignment="1">
      <alignment horizontal="right" vertical="center" wrapText="1"/>
    </xf>
    <xf numFmtId="0" fontId="0" fillId="0" borderId="0" xfId="0"/>
    <xf numFmtId="165" fontId="16" fillId="0" borderId="0" xfId="1" applyFont="1" applyFill="1" applyAlignment="1">
      <alignment vertical="center"/>
    </xf>
    <xf numFmtId="165" fontId="20" fillId="0" borderId="0" xfId="1" applyFont="1" applyFill="1" applyAlignment="1">
      <alignment vertical="center"/>
    </xf>
    <xf numFmtId="165" fontId="22" fillId="0" borderId="0" xfId="1" applyFont="1" applyFill="1"/>
    <xf numFmtId="165" fontId="21" fillId="0" borderId="0" xfId="1" applyFont="1" applyAlignment="1">
      <alignment horizontal="center"/>
    </xf>
    <xf numFmtId="165" fontId="21" fillId="0" borderId="0" xfId="1" applyFont="1" applyAlignment="1"/>
    <xf numFmtId="165" fontId="30" fillId="0" borderId="0" xfId="1" applyFont="1"/>
    <xf numFmtId="0" fontId="1" fillId="0" borderId="0" xfId="0" applyFont="1" applyAlignment="1">
      <alignment horizontal="center"/>
    </xf>
    <xf numFmtId="165" fontId="14" fillId="0" borderId="0" xfId="1" applyFont="1" applyFill="1"/>
    <xf numFmtId="0" fontId="23" fillId="2" borderId="0" xfId="0" applyFont="1" applyFill="1" applyBorder="1" applyAlignment="1">
      <alignment vertical="center"/>
    </xf>
    <xf numFmtId="49" fontId="6" fillId="0" borderId="0" xfId="0" applyNumberFormat="1" applyFont="1" applyAlignment="1">
      <alignment horizontal="center"/>
    </xf>
    <xf numFmtId="0" fontId="24" fillId="0" borderId="6" xfId="0" applyFont="1" applyBorder="1" applyAlignment="1">
      <alignment horizontal="center" vertical="center" wrapText="1"/>
    </xf>
    <xf numFmtId="43" fontId="22" fillId="0" borderId="0" xfId="0" applyNumberFormat="1" applyFont="1" applyAlignment="1">
      <alignment vertical="center" wrapText="1"/>
    </xf>
    <xf numFmtId="43" fontId="24" fillId="0" borderId="2" xfId="0" applyNumberFormat="1" applyFont="1" applyBorder="1" applyAlignment="1">
      <alignment horizontal="center" vertical="center" wrapText="1"/>
    </xf>
    <xf numFmtId="4" fontId="14" fillId="0" borderId="0" xfId="0" applyNumberFormat="1" applyFont="1"/>
    <xf numFmtId="43" fontId="24" fillId="0" borderId="5" xfId="0" applyNumberFormat="1" applyFont="1" applyBorder="1" applyAlignment="1">
      <alignment horizontal="center" vertical="center" wrapText="1"/>
    </xf>
    <xf numFmtId="43" fontId="23" fillId="0" borderId="0" xfId="11" applyFont="1"/>
    <xf numFmtId="0" fontId="12" fillId="0" borderId="0" xfId="0" applyFont="1" applyBorder="1" applyAlignment="1">
      <alignment horizontal="center"/>
    </xf>
    <xf numFmtId="0" fontId="11" fillId="0" borderId="0" xfId="0" applyFont="1" applyAlignment="1"/>
    <xf numFmtId="0" fontId="44" fillId="0" borderId="0" xfId="0" applyFont="1" applyAlignment="1">
      <alignment horizontal="left"/>
    </xf>
    <xf numFmtId="0" fontId="44" fillId="0" borderId="0" xfId="0" applyFont="1" applyAlignment="1">
      <alignment horizontal="center"/>
    </xf>
    <xf numFmtId="43" fontId="1" fillId="0" borderId="0" xfId="11" applyFont="1"/>
    <xf numFmtId="0" fontId="3" fillId="0" borderId="0" xfId="0" applyFont="1" applyAlignment="1">
      <alignment horizontal="left" vertical="center" wrapText="1" indent="1"/>
    </xf>
    <xf numFmtId="0" fontId="3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/>
    </xf>
    <xf numFmtId="0" fontId="27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5">
    <cellStyle name="Millares" xfId="1" builtinId="3"/>
    <cellStyle name="Millares 10" xfId="21" xr:uid="{00000000-0005-0000-0000-000001000000}"/>
    <cellStyle name="Millares 2" xfId="4" xr:uid="{00000000-0005-0000-0000-000002000000}"/>
    <cellStyle name="Millares 2 2" xfId="10" xr:uid="{00000000-0005-0000-0000-000003000000}"/>
    <cellStyle name="Millares 2 3" xfId="9" xr:uid="{00000000-0005-0000-0000-000004000000}"/>
    <cellStyle name="Millares 2 4" xfId="14" xr:uid="{00000000-0005-0000-0000-000005000000}"/>
    <cellStyle name="Millares 3" xfId="12" xr:uid="{00000000-0005-0000-0000-000006000000}"/>
    <cellStyle name="Millares 4" xfId="11" xr:uid="{00000000-0005-0000-0000-000007000000}"/>
    <cellStyle name="Millares 5" xfId="24" xr:uid="{00000000-0005-0000-0000-000008000000}"/>
    <cellStyle name="Moneda 2" xfId="13" xr:uid="{00000000-0005-0000-0000-000009000000}"/>
    <cellStyle name="Moneda 3" xfId="22" xr:uid="{00000000-0005-0000-0000-00000A000000}"/>
    <cellStyle name="Normal" xfId="0" builtinId="0"/>
    <cellStyle name="Normal 10" xfId="16" xr:uid="{00000000-0005-0000-0000-00000C000000}"/>
    <cellStyle name="Normal 11" xfId="19" xr:uid="{00000000-0005-0000-0000-00000D000000}"/>
    <cellStyle name="Normal 12 3" xfId="17" xr:uid="{00000000-0005-0000-0000-00000E000000}"/>
    <cellStyle name="Normal 17" xfId="20" xr:uid="{00000000-0005-0000-0000-00000F000000}"/>
    <cellStyle name="Normal 2" xfId="8" xr:uid="{00000000-0005-0000-0000-000010000000}"/>
    <cellStyle name="Normal 2 2" xfId="5" xr:uid="{00000000-0005-0000-0000-000011000000}"/>
    <cellStyle name="Normal 2 2 2" xfId="23" xr:uid="{00000000-0005-0000-0000-000012000000}"/>
    <cellStyle name="Normal 2 3" xfId="3" xr:uid="{00000000-0005-0000-0000-000013000000}"/>
    <cellStyle name="Normal 2 4" xfId="15" xr:uid="{00000000-0005-0000-0000-000014000000}"/>
    <cellStyle name="Normal 3" xfId="7" xr:uid="{00000000-0005-0000-0000-000015000000}"/>
    <cellStyle name="Normal 9" xfId="18" xr:uid="{00000000-0005-0000-0000-000016000000}"/>
    <cellStyle name="Porcentaje" xfId="2" builtinId="5"/>
    <cellStyle name="Porcentaje 2" xfId="6" xr:uid="{00000000-0005-0000-0000-00001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6261" y="189139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65315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76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76200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295275</xdr:colOff>
      <xdr:row>72</xdr:row>
      <xdr:rowOff>114300</xdr:rowOff>
    </xdr:from>
    <xdr:to>
      <xdr:col>3</xdr:col>
      <xdr:colOff>1130299</xdr:colOff>
      <xdr:row>76</xdr:row>
      <xdr:rowOff>104775</xdr:rowOff>
    </xdr:to>
    <xdr:pic>
      <xdr:nvPicPr>
        <xdr:cNvPr id="7" name="Picture 5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0" y="10687050"/>
          <a:ext cx="835024" cy="7905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65315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766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381001</xdr:colOff>
      <xdr:row>46</xdr:row>
      <xdr:rowOff>142875</xdr:rowOff>
    </xdr:from>
    <xdr:to>
      <xdr:col>3</xdr:col>
      <xdr:colOff>1216025</xdr:colOff>
      <xdr:row>50</xdr:row>
      <xdr:rowOff>133350</xdr:rowOff>
    </xdr:to>
    <xdr:pic>
      <xdr:nvPicPr>
        <xdr:cNvPr id="6" name="Picture 5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19801" y="10163175"/>
          <a:ext cx="835024" cy="7905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47625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47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219075</xdr:colOff>
      <xdr:row>73</xdr:row>
      <xdr:rowOff>76199</xdr:rowOff>
    </xdr:from>
    <xdr:to>
      <xdr:col>2</xdr:col>
      <xdr:colOff>1257299</xdr:colOff>
      <xdr:row>77</xdr:row>
      <xdr:rowOff>200024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9725" y="8658224"/>
          <a:ext cx="1038224" cy="9239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1590675</xdr:colOff>
      <xdr:row>2</xdr:row>
      <xdr:rowOff>76200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28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5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" y="704850"/>
          <a:ext cx="1866899" cy="619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905625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S1048573"/>
  <sheetViews>
    <sheetView topLeftCell="A13" workbookViewId="0">
      <selection activeCell="E70" sqref="E70"/>
    </sheetView>
  </sheetViews>
  <sheetFormatPr baseColWidth="10" defaultColWidth="11.42578125" defaultRowHeight="15.75" x14ac:dyDescent="0.25"/>
  <cols>
    <col min="1" max="1" width="42.42578125" style="8" customWidth="1"/>
    <col min="2" max="2" width="20.85546875" style="8" customWidth="1"/>
    <col min="3" max="3" width="26" style="12" customWidth="1"/>
    <col min="4" max="4" width="17.5703125" style="59" bestFit="1" customWidth="1"/>
    <col min="5" max="5" width="17.42578125" style="61" bestFit="1" customWidth="1"/>
    <col min="6" max="19" width="11.42578125" style="59"/>
    <col min="20" max="16384" width="11.42578125" style="8"/>
  </cols>
  <sheetData>
    <row r="3" spans="1:6" x14ac:dyDescent="0.25">
      <c r="A3" s="50"/>
      <c r="B3" s="51"/>
      <c r="C3" s="50"/>
      <c r="D3" s="151"/>
    </row>
    <row r="4" spans="1:6" x14ac:dyDescent="0.25">
      <c r="A4" s="50"/>
      <c r="B4" s="51"/>
      <c r="C4" s="50"/>
      <c r="D4" s="151"/>
    </row>
    <row r="5" spans="1:6" x14ac:dyDescent="0.25">
      <c r="A5" s="50"/>
      <c r="B5" s="51"/>
      <c r="C5" s="50"/>
      <c r="D5" s="151"/>
    </row>
    <row r="6" spans="1:6" ht="19.5" x14ac:dyDescent="0.25">
      <c r="A6" s="50"/>
      <c r="B6" s="54" t="s">
        <v>130</v>
      </c>
      <c r="C6" s="56"/>
      <c r="D6" s="151"/>
    </row>
    <row r="7" spans="1:6" ht="19.5" x14ac:dyDescent="0.25">
      <c r="A7" s="50"/>
      <c r="B7" s="74" t="s">
        <v>135</v>
      </c>
      <c r="C7" s="57"/>
      <c r="D7" s="151"/>
    </row>
    <row r="8" spans="1:6" ht="18" x14ac:dyDescent="0.25">
      <c r="A8" s="50"/>
      <c r="B8" s="55" t="s">
        <v>131</v>
      </c>
      <c r="C8" s="58"/>
      <c r="D8" s="151"/>
    </row>
    <row r="9" spans="1:6" ht="18" x14ac:dyDescent="0.25">
      <c r="A9" s="50"/>
      <c r="B9" s="55" t="s">
        <v>143</v>
      </c>
      <c r="C9" s="58"/>
      <c r="D9" s="151"/>
      <c r="F9" s="62"/>
    </row>
    <row r="10" spans="1:6" x14ac:dyDescent="0.25">
      <c r="A10" s="50"/>
      <c r="B10" s="52" t="s">
        <v>132</v>
      </c>
      <c r="C10" s="51"/>
      <c r="D10" s="151"/>
    </row>
    <row r="11" spans="1:6" x14ac:dyDescent="0.25">
      <c r="A11" s="50"/>
      <c r="B11" s="52"/>
      <c r="C11" s="51"/>
      <c r="D11" s="151"/>
    </row>
    <row r="12" spans="1:6" x14ac:dyDescent="0.25">
      <c r="A12" s="50"/>
      <c r="B12" s="52"/>
      <c r="C12" s="51"/>
      <c r="D12" s="151"/>
    </row>
    <row r="13" spans="1:6" x14ac:dyDescent="0.25">
      <c r="A13" s="50"/>
      <c r="B13" s="51"/>
      <c r="C13" s="53"/>
      <c r="D13" s="151"/>
    </row>
    <row r="14" spans="1:6" x14ac:dyDescent="0.25">
      <c r="A14" s="4" t="s">
        <v>0</v>
      </c>
      <c r="B14" s="1"/>
    </row>
    <row r="15" spans="1:6" x14ac:dyDescent="0.25">
      <c r="A15" s="4" t="s">
        <v>1</v>
      </c>
      <c r="B15" s="1"/>
    </row>
    <row r="16" spans="1:6" x14ac:dyDescent="0.25">
      <c r="A16" s="19" t="s">
        <v>20</v>
      </c>
      <c r="C16" s="27">
        <v>404025539.24000001</v>
      </c>
    </row>
    <row r="17" spans="1:4" ht="15.75" hidden="1" customHeight="1" x14ac:dyDescent="0.25">
      <c r="A17" s="19" t="s">
        <v>21</v>
      </c>
      <c r="C17" s="28">
        <v>0</v>
      </c>
    </row>
    <row r="18" spans="1:4" ht="31.5" hidden="1" x14ac:dyDescent="0.25">
      <c r="A18" s="19" t="s">
        <v>22</v>
      </c>
      <c r="C18" s="28">
        <v>0</v>
      </c>
    </row>
    <row r="19" spans="1:4" x14ac:dyDescent="0.25">
      <c r="A19" s="19" t="s">
        <v>120</v>
      </c>
      <c r="C19" s="27">
        <v>188666868.89999995</v>
      </c>
    </row>
    <row r="20" spans="1:4" x14ac:dyDescent="0.25">
      <c r="A20" s="19" t="s">
        <v>121</v>
      </c>
      <c r="C20" s="27">
        <v>173766773.67637613</v>
      </c>
    </row>
    <row r="21" spans="1:4" x14ac:dyDescent="0.25">
      <c r="A21" s="19" t="s">
        <v>119</v>
      </c>
      <c r="C21" s="90">
        <v>296274.03000000009</v>
      </c>
    </row>
    <row r="22" spans="1:4" hidden="1" x14ac:dyDescent="0.25">
      <c r="A22" s="19" t="s">
        <v>122</v>
      </c>
      <c r="C22" s="30">
        <v>0</v>
      </c>
    </row>
    <row r="23" spans="1:4" x14ac:dyDescent="0.25">
      <c r="A23" s="4" t="s">
        <v>2</v>
      </c>
      <c r="C23" s="31">
        <f>SUM(C16:C22)</f>
        <v>766755455.84637606</v>
      </c>
    </row>
    <row r="24" spans="1:4" ht="6.75" hidden="1" customHeight="1" x14ac:dyDescent="0.25">
      <c r="A24" s="4"/>
      <c r="C24" s="18"/>
    </row>
    <row r="25" spans="1:4" x14ac:dyDescent="0.25">
      <c r="A25" s="4" t="s">
        <v>3</v>
      </c>
      <c r="C25" s="5"/>
    </row>
    <row r="26" spans="1:4" hidden="1" x14ac:dyDescent="0.25">
      <c r="A26" s="19" t="s">
        <v>4</v>
      </c>
      <c r="C26" s="6">
        <v>0</v>
      </c>
    </row>
    <row r="27" spans="1:4" hidden="1" x14ac:dyDescent="0.25">
      <c r="A27" s="19" t="s">
        <v>5</v>
      </c>
      <c r="C27" s="6">
        <v>0</v>
      </c>
    </row>
    <row r="28" spans="1:4" hidden="1" x14ac:dyDescent="0.25">
      <c r="A28" s="19" t="s">
        <v>23</v>
      </c>
      <c r="C28" s="6">
        <v>0</v>
      </c>
    </row>
    <row r="29" spans="1:4" hidden="1" x14ac:dyDescent="0.25">
      <c r="A29" s="19" t="s">
        <v>114</v>
      </c>
      <c r="C29" s="6">
        <v>0</v>
      </c>
    </row>
    <row r="30" spans="1:4" x14ac:dyDescent="0.25">
      <c r="A30" s="19" t="s">
        <v>123</v>
      </c>
      <c r="C30" s="28">
        <v>145943582.31144384</v>
      </c>
      <c r="D30" s="62"/>
    </row>
    <row r="31" spans="1:4" x14ac:dyDescent="0.25">
      <c r="A31" s="19" t="s">
        <v>115</v>
      </c>
      <c r="C31" s="48"/>
    </row>
    <row r="32" spans="1:4" hidden="1" x14ac:dyDescent="0.25">
      <c r="A32" s="19" t="s">
        <v>6</v>
      </c>
      <c r="C32" s="25">
        <v>0</v>
      </c>
    </row>
    <row r="33" spans="1:3" x14ac:dyDescent="0.25">
      <c r="A33" s="4" t="s">
        <v>7</v>
      </c>
      <c r="C33" s="31">
        <f>+C30</f>
        <v>145943582.31144384</v>
      </c>
    </row>
    <row r="34" spans="1:3" x14ac:dyDescent="0.25">
      <c r="A34" s="4"/>
      <c r="C34" s="18"/>
    </row>
    <row r="35" spans="1:3" ht="16.5" thickBot="1" x14ac:dyDescent="0.3">
      <c r="A35" s="4" t="s">
        <v>8</v>
      </c>
      <c r="C35" s="32">
        <f>+C23+C33</f>
        <v>912699038.15781987</v>
      </c>
    </row>
    <row r="36" spans="1:3" ht="16.5" thickTop="1" x14ac:dyDescent="0.25">
      <c r="A36" s="164" t="s">
        <v>112</v>
      </c>
      <c r="C36" s="1"/>
    </row>
    <row r="37" spans="1:3" x14ac:dyDescent="0.25">
      <c r="A37" s="164"/>
      <c r="C37" s="20"/>
    </row>
    <row r="38" spans="1:3" hidden="1" x14ac:dyDescent="0.25">
      <c r="A38" s="19" t="s">
        <v>9</v>
      </c>
      <c r="C38" s="6">
        <v>0</v>
      </c>
    </row>
    <row r="39" spans="1:3" ht="15" hidden="1" customHeight="1" x14ac:dyDescent="0.25">
      <c r="A39" s="19" t="s">
        <v>126</v>
      </c>
      <c r="C39" s="28">
        <f>+'[1]Cuentas Por Pagar'!C15</f>
        <v>0</v>
      </c>
    </row>
    <row r="40" spans="1:3" ht="15" hidden="1" customHeight="1" x14ac:dyDescent="0.25">
      <c r="A40" s="19" t="s">
        <v>24</v>
      </c>
      <c r="C40" s="28">
        <v>0</v>
      </c>
    </row>
    <row r="41" spans="1:3" ht="15" hidden="1" customHeight="1" x14ac:dyDescent="0.25">
      <c r="A41" s="19" t="s">
        <v>25</v>
      </c>
      <c r="C41" s="28">
        <v>0</v>
      </c>
    </row>
    <row r="42" spans="1:3" ht="15" hidden="1" customHeight="1" x14ac:dyDescent="0.25">
      <c r="A42" s="19" t="s">
        <v>26</v>
      </c>
      <c r="C42" s="28">
        <v>0</v>
      </c>
    </row>
    <row r="43" spans="1:3" ht="15" customHeight="1" x14ac:dyDescent="0.25">
      <c r="A43" s="19" t="s">
        <v>27</v>
      </c>
      <c r="C43" s="63">
        <v>37263849.010000005</v>
      </c>
    </row>
    <row r="44" spans="1:3" ht="15" hidden="1" customHeight="1" x14ac:dyDescent="0.25">
      <c r="A44" s="19" t="s">
        <v>28</v>
      </c>
      <c r="C44" s="28">
        <v>0</v>
      </c>
    </row>
    <row r="45" spans="1:3" ht="15" hidden="1" customHeight="1" x14ac:dyDescent="0.25">
      <c r="A45" s="19" t="s">
        <v>29</v>
      </c>
      <c r="C45" s="28">
        <v>0</v>
      </c>
    </row>
    <row r="46" spans="1:3" ht="15" hidden="1" customHeight="1" x14ac:dyDescent="0.25">
      <c r="A46" s="19" t="s">
        <v>10</v>
      </c>
      <c r="C46" s="30">
        <v>0</v>
      </c>
    </row>
    <row r="47" spans="1:3" ht="15" customHeight="1" x14ac:dyDescent="0.25">
      <c r="A47" s="4" t="s">
        <v>11</v>
      </c>
      <c r="C47" s="31">
        <f>SUM(C38:C46)</f>
        <v>37263849.010000005</v>
      </c>
    </row>
    <row r="48" spans="1:3" ht="18" customHeight="1" x14ac:dyDescent="0.25">
      <c r="A48" s="4"/>
      <c r="C48" s="18"/>
    </row>
    <row r="49" spans="1:7" x14ac:dyDescent="0.25">
      <c r="A49" s="4" t="s">
        <v>12</v>
      </c>
      <c r="C49" s="1"/>
    </row>
    <row r="50" spans="1:7" x14ac:dyDescent="0.25">
      <c r="A50" s="19" t="s">
        <v>13</v>
      </c>
      <c r="C50" s="48">
        <v>5327210.5199999996</v>
      </c>
    </row>
    <row r="51" spans="1:7" hidden="1" x14ac:dyDescent="0.25">
      <c r="A51" s="19" t="s">
        <v>14</v>
      </c>
      <c r="C51" s="6">
        <v>0</v>
      </c>
    </row>
    <row r="52" spans="1:7" hidden="1" x14ac:dyDescent="0.25">
      <c r="A52" s="19" t="s">
        <v>30</v>
      </c>
      <c r="C52" s="6">
        <v>0</v>
      </c>
    </row>
    <row r="53" spans="1:7" hidden="1" x14ac:dyDescent="0.25">
      <c r="A53" s="19" t="s">
        <v>31</v>
      </c>
      <c r="C53" s="48"/>
    </row>
    <row r="54" spans="1:7" ht="31.5" hidden="1" x14ac:dyDescent="0.25">
      <c r="A54" s="19" t="s">
        <v>32</v>
      </c>
      <c r="C54" s="6">
        <v>0</v>
      </c>
    </row>
    <row r="55" spans="1:7" hidden="1" x14ac:dyDescent="0.25">
      <c r="A55" s="19" t="s">
        <v>33</v>
      </c>
      <c r="C55" s="25">
        <v>0</v>
      </c>
    </row>
    <row r="56" spans="1:7" x14ac:dyDescent="0.25">
      <c r="A56" s="4" t="s">
        <v>15</v>
      </c>
      <c r="C56" s="49">
        <f>SUM(C50:C55)</f>
        <v>5327210.5199999996</v>
      </c>
    </row>
    <row r="57" spans="1:7" ht="10.5" customHeight="1" x14ac:dyDescent="0.25">
      <c r="A57" s="4"/>
      <c r="C57" s="18"/>
    </row>
    <row r="58" spans="1:7" x14ac:dyDescent="0.25">
      <c r="A58" s="4" t="s">
        <v>16</v>
      </c>
      <c r="C58" s="41">
        <f>+C47+C56</f>
        <v>42591059.530000001</v>
      </c>
      <c r="D58" s="61"/>
    </row>
    <row r="59" spans="1:7" ht="9" customHeight="1" x14ac:dyDescent="0.25">
      <c r="A59" s="4"/>
      <c r="C59" s="18"/>
      <c r="D59" s="145"/>
      <c r="E59" s="145"/>
      <c r="F59" s="112"/>
      <c r="G59" s="112"/>
    </row>
    <row r="60" spans="1:7" x14ac:dyDescent="0.25">
      <c r="A60" s="4" t="s">
        <v>127</v>
      </c>
      <c r="C60" s="1"/>
      <c r="D60" s="145"/>
      <c r="E60" s="145"/>
      <c r="F60" s="112"/>
      <c r="G60" s="112"/>
    </row>
    <row r="61" spans="1:7" ht="12.75" customHeight="1" x14ac:dyDescent="0.25">
      <c r="A61" s="19" t="s">
        <v>17</v>
      </c>
      <c r="C61" s="28">
        <f>+'[1]Cambio de Patrimonio'!B17</f>
        <v>412502736.45999998</v>
      </c>
      <c r="D61" s="145"/>
      <c r="E61" s="145"/>
      <c r="F61" s="112"/>
      <c r="G61" s="112"/>
    </row>
    <row r="62" spans="1:7" ht="12.75" customHeight="1" x14ac:dyDescent="0.25">
      <c r="A62" s="19" t="s">
        <v>18</v>
      </c>
      <c r="C62" s="6">
        <v>0</v>
      </c>
      <c r="D62" s="145"/>
      <c r="E62" s="145"/>
      <c r="F62" s="112"/>
      <c r="G62" s="112"/>
    </row>
    <row r="63" spans="1:7" x14ac:dyDescent="0.25">
      <c r="A63" s="19" t="s">
        <v>50</v>
      </c>
      <c r="C63" s="26">
        <f>+'Estado de Rend. Fianac. Mensual'!B35</f>
        <v>39355084.112869948</v>
      </c>
      <c r="D63" s="145"/>
      <c r="E63" s="145"/>
      <c r="F63" s="112"/>
      <c r="G63" s="112"/>
    </row>
    <row r="64" spans="1:7" x14ac:dyDescent="0.25">
      <c r="A64" s="19" t="s">
        <v>110</v>
      </c>
      <c r="C64" s="28">
        <v>418250158.05000001</v>
      </c>
      <c r="D64" s="145"/>
      <c r="E64" s="145"/>
      <c r="F64" s="112"/>
      <c r="G64" s="112"/>
    </row>
    <row r="65" spans="1:19" ht="15.75" hidden="1" customHeight="1" x14ac:dyDescent="0.25">
      <c r="A65" s="19" t="s">
        <v>19</v>
      </c>
      <c r="C65" s="25">
        <v>0</v>
      </c>
      <c r="D65" s="145"/>
      <c r="E65" s="145"/>
      <c r="F65" s="112"/>
      <c r="G65" s="112"/>
    </row>
    <row r="66" spans="1:19" s="22" customFormat="1" x14ac:dyDescent="0.25">
      <c r="A66" s="65" t="s">
        <v>111</v>
      </c>
      <c r="C66" s="69">
        <f>SUM(C61:C65)</f>
        <v>870107978.62286997</v>
      </c>
      <c r="D66" s="145"/>
      <c r="E66" s="150"/>
      <c r="F66" s="113"/>
      <c r="G66" s="113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</row>
    <row r="67" spans="1:19" ht="32.25" thickBot="1" x14ac:dyDescent="0.3">
      <c r="A67" s="4" t="s">
        <v>113</v>
      </c>
      <c r="C67" s="87">
        <f>SUM(C58+C66)</f>
        <v>912699038.15286994</v>
      </c>
      <c r="D67" s="61"/>
    </row>
    <row r="68" spans="1:19" ht="16.5" thickTop="1" x14ac:dyDescent="0.25">
      <c r="B68" s="40"/>
      <c r="C68" s="61"/>
      <c r="D68" s="61"/>
    </row>
    <row r="69" spans="1:19" x14ac:dyDescent="0.25">
      <c r="C69" s="61"/>
      <c r="D69" s="61"/>
    </row>
    <row r="70" spans="1:19" x14ac:dyDescent="0.25">
      <c r="B70"/>
      <c r="C70" s="61"/>
      <c r="D70" s="61"/>
    </row>
    <row r="71" spans="1:19" x14ac:dyDescent="0.25">
      <c r="A71" s="47" t="s">
        <v>124</v>
      </c>
      <c r="C71" s="45" t="s">
        <v>140</v>
      </c>
      <c r="D71" s="61"/>
    </row>
    <row r="72" spans="1:19" x14ac:dyDescent="0.25">
      <c r="A72" s="66" t="s">
        <v>125</v>
      </c>
      <c r="C72" s="149" t="s">
        <v>139</v>
      </c>
    </row>
    <row r="73" spans="1:19" x14ac:dyDescent="0.25">
      <c r="C73" s="142"/>
    </row>
    <row r="74" spans="1:19" x14ac:dyDescent="0.25">
      <c r="C74" s="61"/>
    </row>
    <row r="75" spans="1:19" x14ac:dyDescent="0.25">
      <c r="C75" s="61"/>
    </row>
    <row r="76" spans="1:19" x14ac:dyDescent="0.25">
      <c r="C76" s="61"/>
    </row>
    <row r="77" spans="1:19" x14ac:dyDescent="0.25">
      <c r="C77" s="61"/>
    </row>
    <row r="78" spans="1:19" x14ac:dyDescent="0.25">
      <c r="C78" s="61"/>
    </row>
    <row r="79" spans="1:19" x14ac:dyDescent="0.25">
      <c r="C79" s="61"/>
    </row>
    <row r="1048573" spans="5:5" x14ac:dyDescent="0.25">
      <c r="E1048573" s="61">
        <f>SUM(E14:E1048572)</f>
        <v>0</v>
      </c>
    </row>
  </sheetData>
  <mergeCells count="1">
    <mergeCell ref="A36:A37"/>
  </mergeCells>
  <pageMargins left="0.70866141732283472" right="0.70866141732283472" top="1.7361023622047247" bottom="0.74803149606299213" header="0.31496062992125984" footer="0.31496062992125984"/>
  <pageSetup scale="6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50"/>
  <sheetViews>
    <sheetView topLeftCell="A13" workbookViewId="0">
      <selection activeCell="D23" sqref="D23"/>
    </sheetView>
  </sheetViews>
  <sheetFormatPr baseColWidth="10" defaultColWidth="11.42578125" defaultRowHeight="15.75" x14ac:dyDescent="0.25"/>
  <cols>
    <col min="1" max="1" width="43.85546875" style="8" customWidth="1"/>
    <col min="2" max="2" width="22" style="8" bestFit="1" customWidth="1"/>
    <col min="3" max="4" width="18.7109375" style="85" customWidth="1"/>
    <col min="5" max="16384" width="11.42578125" style="8"/>
  </cols>
  <sheetData>
    <row r="1" spans="1:8" x14ac:dyDescent="0.25">
      <c r="A1" s="50"/>
      <c r="B1" s="120"/>
      <c r="C1" s="115"/>
      <c r="D1" s="115"/>
    </row>
    <row r="2" spans="1:8" x14ac:dyDescent="0.25">
      <c r="A2" s="50"/>
      <c r="B2" s="120"/>
      <c r="C2" s="115"/>
      <c r="D2" s="115"/>
    </row>
    <row r="3" spans="1:8" x14ac:dyDescent="0.25">
      <c r="A3" s="50"/>
      <c r="B3" s="120"/>
      <c r="C3" s="115"/>
      <c r="D3" s="115"/>
    </row>
    <row r="4" spans="1:8" ht="19.5" x14ac:dyDescent="0.25">
      <c r="A4" s="50"/>
      <c r="B4" s="121" t="s">
        <v>130</v>
      </c>
      <c r="C4" s="116"/>
      <c r="D4" s="116"/>
    </row>
    <row r="5" spans="1:8" ht="19.5" x14ac:dyDescent="0.25">
      <c r="A5" s="50"/>
      <c r="B5" s="122" t="s">
        <v>136</v>
      </c>
      <c r="C5" s="116"/>
      <c r="D5" s="116"/>
    </row>
    <row r="6" spans="1:8" ht="18.75" x14ac:dyDescent="0.25">
      <c r="B6" s="123"/>
      <c r="C6" s="117"/>
      <c r="D6" s="117"/>
    </row>
    <row r="7" spans="1:8" x14ac:dyDescent="0.25">
      <c r="A7" s="50"/>
      <c r="B7" s="124"/>
      <c r="C7" s="118"/>
      <c r="D7" s="118"/>
    </row>
    <row r="8" spans="1:8" ht="18" x14ac:dyDescent="0.25">
      <c r="A8" s="50"/>
      <c r="B8" s="125" t="s">
        <v>34</v>
      </c>
      <c r="C8" s="119"/>
      <c r="D8" s="119"/>
    </row>
    <row r="9" spans="1:8" ht="18" x14ac:dyDescent="0.25">
      <c r="A9" s="67"/>
      <c r="B9" s="126" t="s">
        <v>143</v>
      </c>
      <c r="C9" s="119"/>
      <c r="D9" s="119"/>
    </row>
    <row r="10" spans="1:8" x14ac:dyDescent="0.25">
      <c r="A10" s="67"/>
      <c r="B10" s="127" t="s">
        <v>132</v>
      </c>
      <c r="C10" s="143"/>
      <c r="D10" s="143"/>
    </row>
    <row r="11" spans="1:8" x14ac:dyDescent="0.25">
      <c r="A11" s="67"/>
      <c r="B11" s="128"/>
      <c r="C11" s="144"/>
      <c r="D11" s="144"/>
    </row>
    <row r="12" spans="1:8" x14ac:dyDescent="0.25">
      <c r="A12" s="165"/>
      <c r="B12" s="165"/>
      <c r="C12" s="145"/>
      <c r="D12" s="145"/>
    </row>
    <row r="13" spans="1:8" x14ac:dyDescent="0.25">
      <c r="B13" s="129"/>
      <c r="D13" s="145"/>
      <c r="E13" s="152"/>
      <c r="F13" s="152"/>
      <c r="G13" s="152"/>
      <c r="H13" s="152"/>
    </row>
    <row r="14" spans="1:8" ht="15.75" customHeight="1" x14ac:dyDescent="0.25">
      <c r="A14" s="10" t="s">
        <v>129</v>
      </c>
      <c r="D14" s="145"/>
    </row>
    <row r="15" spans="1:8" ht="15.75" customHeight="1" x14ac:dyDescent="0.25">
      <c r="A15" s="11" t="s">
        <v>35</v>
      </c>
      <c r="B15" s="130">
        <v>0</v>
      </c>
      <c r="D15" s="145"/>
    </row>
    <row r="16" spans="1:8" ht="15.75" customHeight="1" x14ac:dyDescent="0.25">
      <c r="A16" s="11" t="s">
        <v>36</v>
      </c>
      <c r="B16" s="131">
        <v>57282132.689999998</v>
      </c>
      <c r="C16" s="86"/>
      <c r="D16" s="150"/>
    </row>
    <row r="17" spans="1:4" x14ac:dyDescent="0.25">
      <c r="A17" s="11" t="s">
        <v>37</v>
      </c>
      <c r="B17" s="131">
        <v>58857858.100000001</v>
      </c>
      <c r="C17" s="86"/>
      <c r="D17" s="150"/>
    </row>
    <row r="18" spans="1:4" x14ac:dyDescent="0.25">
      <c r="A18" s="11" t="s">
        <v>38</v>
      </c>
      <c r="B18" s="131">
        <v>0</v>
      </c>
      <c r="C18" s="86"/>
      <c r="D18" s="150"/>
    </row>
    <row r="19" spans="1:4" x14ac:dyDescent="0.25">
      <c r="A19" s="10" t="s">
        <v>39</v>
      </c>
      <c r="B19" s="132">
        <f>SUM(B15:B18)</f>
        <v>116139990.78999999</v>
      </c>
      <c r="C19" s="86"/>
      <c r="D19" s="150"/>
    </row>
    <row r="20" spans="1:4" x14ac:dyDescent="0.25">
      <c r="A20" s="13"/>
      <c r="B20" s="114"/>
      <c r="C20" s="86"/>
      <c r="D20" s="150"/>
    </row>
    <row r="21" spans="1:4" x14ac:dyDescent="0.25">
      <c r="A21" s="9" t="s">
        <v>128</v>
      </c>
      <c r="C21" s="86"/>
      <c r="D21" s="150"/>
    </row>
    <row r="22" spans="1:4" ht="15.75" customHeight="1" x14ac:dyDescent="0.25">
      <c r="A22" s="11" t="s">
        <v>40</v>
      </c>
      <c r="B22" s="133">
        <v>57576369.720000006</v>
      </c>
      <c r="C22" s="86"/>
      <c r="D22" s="150"/>
    </row>
    <row r="23" spans="1:4" x14ac:dyDescent="0.25">
      <c r="A23" s="11" t="s">
        <v>41</v>
      </c>
      <c r="C23" s="86"/>
      <c r="D23" s="150"/>
    </row>
    <row r="24" spans="1:4" ht="16.5" customHeight="1" x14ac:dyDescent="0.25">
      <c r="A24" s="11" t="s">
        <v>42</v>
      </c>
      <c r="B24" s="133">
        <v>14546578.010000002</v>
      </c>
      <c r="C24" s="61"/>
      <c r="D24" s="150"/>
    </row>
    <row r="25" spans="1:4" x14ac:dyDescent="0.25">
      <c r="A25" s="11" t="s">
        <v>43</v>
      </c>
      <c r="B25" s="133">
        <v>1829158.7471300585</v>
      </c>
      <c r="C25" s="86"/>
      <c r="D25" s="150"/>
    </row>
    <row r="26" spans="1:4" x14ac:dyDescent="0.25">
      <c r="A26" s="11" t="s">
        <v>44</v>
      </c>
      <c r="B26" s="133">
        <v>0</v>
      </c>
      <c r="C26" s="86"/>
      <c r="D26" s="150"/>
    </row>
    <row r="27" spans="1:4" x14ac:dyDescent="0.25">
      <c r="A27" s="11" t="s">
        <v>45</v>
      </c>
      <c r="B27" s="131">
        <v>2832409.49</v>
      </c>
      <c r="C27" s="86"/>
      <c r="D27" s="150"/>
    </row>
    <row r="28" spans="1:4" x14ac:dyDescent="0.25">
      <c r="A28" s="11" t="s">
        <v>46</v>
      </c>
      <c r="B28" s="131">
        <v>390.71</v>
      </c>
      <c r="C28" s="86"/>
      <c r="D28" s="150"/>
    </row>
    <row r="29" spans="1:4" x14ac:dyDescent="0.25">
      <c r="A29" s="10" t="s">
        <v>47</v>
      </c>
      <c r="B29" s="134">
        <f>SUM(B22:B28)</f>
        <v>76784906.677130044</v>
      </c>
      <c r="C29" s="86"/>
      <c r="D29" s="150"/>
    </row>
    <row r="30" spans="1:4" x14ac:dyDescent="0.25">
      <c r="A30" s="13"/>
      <c r="B30" s="114"/>
      <c r="C30" s="86"/>
      <c r="D30" s="150"/>
    </row>
    <row r="31" spans="1:4" x14ac:dyDescent="0.25">
      <c r="A31" s="11" t="s">
        <v>48</v>
      </c>
      <c r="B31" s="130" t="s">
        <v>109</v>
      </c>
      <c r="C31" s="86"/>
      <c r="D31" s="150"/>
    </row>
    <row r="32" spans="1:4" x14ac:dyDescent="0.25">
      <c r="A32" s="13"/>
      <c r="C32" s="86"/>
      <c r="D32" s="150"/>
    </row>
    <row r="33" spans="1:4" x14ac:dyDescent="0.25">
      <c r="A33" s="11" t="s">
        <v>49</v>
      </c>
      <c r="B33" s="130">
        <v>0</v>
      </c>
      <c r="C33" s="86"/>
      <c r="D33" s="150"/>
    </row>
    <row r="34" spans="1:4" x14ac:dyDescent="0.25">
      <c r="A34" s="13"/>
      <c r="C34" s="86"/>
      <c r="D34" s="86"/>
    </row>
    <row r="35" spans="1:4" x14ac:dyDescent="0.25">
      <c r="A35" s="10" t="s">
        <v>50</v>
      </c>
      <c r="B35" s="135">
        <f>+B19-B29</f>
        <v>39355084.112869948</v>
      </c>
      <c r="C35" s="86"/>
      <c r="D35" s="86"/>
    </row>
    <row r="36" spans="1:4" x14ac:dyDescent="0.25">
      <c r="A36" s="13"/>
      <c r="B36" s="114"/>
      <c r="C36" s="86"/>
      <c r="D36" s="86"/>
    </row>
    <row r="37" spans="1:4" x14ac:dyDescent="0.25">
      <c r="A37" s="14" t="s">
        <v>51</v>
      </c>
      <c r="C37" s="86"/>
      <c r="D37" s="86"/>
    </row>
    <row r="38" spans="1:4" x14ac:dyDescent="0.25">
      <c r="A38" s="11" t="s">
        <v>52</v>
      </c>
      <c r="B38" s="130">
        <v>0</v>
      </c>
      <c r="C38" s="86"/>
      <c r="D38" s="86"/>
    </row>
    <row r="39" spans="1:4" x14ac:dyDescent="0.25">
      <c r="A39" s="11" t="s">
        <v>19</v>
      </c>
      <c r="B39" s="130">
        <v>0</v>
      </c>
      <c r="C39" s="86"/>
      <c r="D39" s="86"/>
    </row>
    <row r="40" spans="1:4" ht="16.5" thickBot="1" x14ac:dyDescent="0.3">
      <c r="A40" s="15"/>
      <c r="B40" s="136">
        <v>0</v>
      </c>
      <c r="C40" s="86"/>
      <c r="D40" s="86"/>
    </row>
    <row r="41" spans="1:4" ht="16.5" thickTop="1" x14ac:dyDescent="0.25">
      <c r="A41" s="13"/>
      <c r="C41" s="86"/>
      <c r="D41" s="86"/>
    </row>
    <row r="42" spans="1:4" x14ac:dyDescent="0.25">
      <c r="A42" s="16"/>
      <c r="C42" s="86"/>
      <c r="D42" s="86"/>
    </row>
    <row r="43" spans="1:4" x14ac:dyDescent="0.25">
      <c r="C43" s="86"/>
      <c r="D43" s="86"/>
    </row>
    <row r="44" spans="1:4" x14ac:dyDescent="0.25">
      <c r="B44" s="142"/>
      <c r="C44" s="61"/>
      <c r="D44" s="61"/>
    </row>
    <row r="45" spans="1:4" x14ac:dyDescent="0.25">
      <c r="A45" s="47" t="s">
        <v>124</v>
      </c>
      <c r="C45" s="45" t="s">
        <v>140</v>
      </c>
      <c r="D45" s="61"/>
    </row>
    <row r="46" spans="1:4" x14ac:dyDescent="0.25">
      <c r="A46" s="149" t="s">
        <v>125</v>
      </c>
      <c r="C46" s="149" t="s">
        <v>139</v>
      </c>
      <c r="D46" s="59"/>
    </row>
    <row r="47" spans="1:4" x14ac:dyDescent="0.25">
      <c r="C47" s="142"/>
      <c r="D47" s="59"/>
    </row>
    <row r="48" spans="1:4" x14ac:dyDescent="0.25">
      <c r="C48" s="61"/>
      <c r="D48" s="59"/>
    </row>
    <row r="49" spans="3:4" x14ac:dyDescent="0.25">
      <c r="C49" s="61"/>
      <c r="D49" s="59"/>
    </row>
    <row r="50" spans="3:4" x14ac:dyDescent="0.25">
      <c r="C50" s="61"/>
      <c r="D50" s="59"/>
    </row>
  </sheetData>
  <mergeCells count="1">
    <mergeCell ref="A12:B12"/>
  </mergeCells>
  <pageMargins left="0.70866141732283472" right="0.70866141732283472" top="0.74803149606299213" bottom="0.74803149606299213" header="0.31496062992125984" footer="0.31496062992125984"/>
  <pageSetup scale="23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0"/>
  <sheetViews>
    <sheetView zoomScaleNormal="100" workbookViewId="0">
      <selection activeCell="B60" sqref="B60"/>
    </sheetView>
  </sheetViews>
  <sheetFormatPr baseColWidth="10" defaultColWidth="11.42578125" defaultRowHeight="15.75" x14ac:dyDescent="0.25"/>
  <cols>
    <col min="1" max="1" width="57.85546875" style="8" customWidth="1"/>
    <col min="2" max="2" width="17.7109375" style="61" bestFit="1" customWidth="1"/>
    <col min="3" max="3" width="18.85546875" style="59" customWidth="1"/>
    <col min="4" max="4" width="23.140625" style="61" customWidth="1"/>
    <col min="5" max="5" width="18.85546875" style="84" customWidth="1"/>
    <col min="6" max="6" width="18.5703125" style="61" customWidth="1"/>
    <col min="7" max="7" width="23.28515625" style="61" customWidth="1"/>
    <col min="8" max="8" width="22.42578125" style="12" customWidth="1"/>
    <col min="9" max="10" width="18.5703125" style="12" bestFit="1" customWidth="1"/>
    <col min="11" max="12" width="13.28515625" style="12" bestFit="1" customWidth="1"/>
    <col min="13" max="13" width="18.7109375" style="12" bestFit="1" customWidth="1"/>
    <col min="14" max="14" width="17.42578125" style="8" bestFit="1" customWidth="1"/>
    <col min="15" max="15" width="19.7109375" style="8" customWidth="1"/>
    <col min="16" max="16384" width="11.42578125" style="8"/>
  </cols>
  <sheetData>
    <row r="1" spans="1:15" x14ac:dyDescent="0.25">
      <c r="H1" s="61"/>
      <c r="I1" s="61"/>
    </row>
    <row r="2" spans="1:15" x14ac:dyDescent="0.25">
      <c r="H2" s="61"/>
      <c r="I2" s="61"/>
    </row>
    <row r="3" spans="1:15" x14ac:dyDescent="0.25">
      <c r="H3" s="61"/>
      <c r="I3" s="61"/>
    </row>
    <row r="4" spans="1:15" x14ac:dyDescent="0.25">
      <c r="A4" s="167" t="s">
        <v>133</v>
      </c>
      <c r="B4" s="167"/>
      <c r="C4" s="167"/>
      <c r="H4" s="61"/>
      <c r="I4" s="61"/>
    </row>
    <row r="5" spans="1:15" x14ac:dyDescent="0.25">
      <c r="A5" s="165" t="s">
        <v>63</v>
      </c>
      <c r="B5" s="165"/>
      <c r="C5" s="165"/>
      <c r="H5" s="61"/>
      <c r="I5" s="61"/>
    </row>
    <row r="6" spans="1:15" x14ac:dyDescent="0.25">
      <c r="A6" s="168" t="s">
        <v>144</v>
      </c>
      <c r="B6" s="168"/>
      <c r="C6" s="168"/>
      <c r="H6" s="61"/>
      <c r="I6" s="61"/>
    </row>
    <row r="7" spans="1:15" x14ac:dyDescent="0.25">
      <c r="A7" s="168" t="s">
        <v>54</v>
      </c>
      <c r="B7" s="168"/>
      <c r="C7" s="168"/>
      <c r="H7" s="61"/>
      <c r="I7" s="61"/>
    </row>
    <row r="8" spans="1:15" x14ac:dyDescent="0.25">
      <c r="A8" s="88"/>
      <c r="D8" s="100"/>
      <c r="E8" s="140"/>
      <c r="F8" s="100"/>
      <c r="H8" s="61"/>
      <c r="I8" s="61"/>
    </row>
    <row r="9" spans="1:15" x14ac:dyDescent="0.25">
      <c r="A9" s="88"/>
      <c r="D9" s="100"/>
      <c r="E9" s="140"/>
      <c r="F9" s="100"/>
      <c r="H9" s="61"/>
      <c r="I9" s="61"/>
      <c r="N9" s="12"/>
      <c r="O9" s="12"/>
    </row>
    <row r="10" spans="1:15" ht="31.5" x14ac:dyDescent="0.25">
      <c r="A10" s="73" t="s">
        <v>64</v>
      </c>
      <c r="D10" s="100"/>
      <c r="E10" s="140"/>
      <c r="F10" s="100"/>
      <c r="H10" s="61"/>
      <c r="I10" s="61"/>
      <c r="N10" s="12"/>
      <c r="O10" s="12"/>
    </row>
    <row r="11" spans="1:15" hidden="1" x14ac:dyDescent="0.25">
      <c r="A11" s="89" t="s">
        <v>65</v>
      </c>
      <c r="B11" s="90">
        <v>0</v>
      </c>
      <c r="C11" s="75"/>
      <c r="D11" s="100"/>
      <c r="E11" s="140"/>
      <c r="F11" s="100"/>
      <c r="H11" s="61"/>
      <c r="I11" s="61"/>
      <c r="N11" s="12"/>
      <c r="O11" s="12"/>
    </row>
    <row r="12" spans="1:15" hidden="1" x14ac:dyDescent="0.25">
      <c r="A12" s="89" t="s">
        <v>66</v>
      </c>
      <c r="B12" s="90">
        <v>0</v>
      </c>
      <c r="C12" s="75"/>
      <c r="D12" s="100"/>
      <c r="E12" s="140"/>
      <c r="F12" s="100"/>
      <c r="H12" s="61"/>
      <c r="I12" s="61"/>
      <c r="N12" s="12"/>
      <c r="O12" s="12"/>
    </row>
    <row r="13" spans="1:15" x14ac:dyDescent="0.25">
      <c r="A13" s="89" t="s">
        <v>86</v>
      </c>
      <c r="B13" s="90">
        <v>57282132.689999998</v>
      </c>
      <c r="C13" s="76"/>
      <c r="D13" s="100" t="e">
        <f>+#REF!</f>
        <v>#REF!</v>
      </c>
      <c r="E13" s="140"/>
      <c r="F13" s="100"/>
      <c r="H13" s="61"/>
      <c r="I13" s="61"/>
      <c r="N13" s="12"/>
      <c r="O13" s="12"/>
    </row>
    <row r="14" spans="1:15" x14ac:dyDescent="0.25">
      <c r="A14" s="89" t="s">
        <v>117</v>
      </c>
      <c r="B14" s="90">
        <v>58857858.100000001</v>
      </c>
      <c r="C14" s="76"/>
      <c r="D14" s="100" t="e">
        <f>+#REF!</f>
        <v>#REF!</v>
      </c>
      <c r="E14" s="140"/>
      <c r="F14" s="100"/>
      <c r="H14" s="61"/>
      <c r="I14" s="61"/>
      <c r="N14" s="12"/>
      <c r="O14" s="12"/>
    </row>
    <row r="15" spans="1:15" hidden="1" x14ac:dyDescent="0.25">
      <c r="A15" s="89" t="s">
        <v>87</v>
      </c>
      <c r="B15" s="90"/>
      <c r="C15" s="76"/>
      <c r="D15" s="100"/>
      <c r="E15" s="140"/>
      <c r="F15" s="100"/>
      <c r="H15" s="61"/>
      <c r="I15" s="61"/>
      <c r="N15" s="12"/>
      <c r="O15" s="12"/>
    </row>
    <row r="16" spans="1:15" hidden="1" x14ac:dyDescent="0.25">
      <c r="A16" s="89" t="s">
        <v>88</v>
      </c>
      <c r="B16" s="90"/>
      <c r="C16" s="76"/>
      <c r="D16" s="100"/>
      <c r="E16" s="140"/>
      <c r="F16" s="100"/>
      <c r="H16" s="61"/>
      <c r="I16" s="61"/>
      <c r="N16" s="12"/>
      <c r="O16" s="12"/>
    </row>
    <row r="17" spans="1:15" hidden="1" x14ac:dyDescent="0.25">
      <c r="A17" s="89" t="s">
        <v>116</v>
      </c>
      <c r="B17" s="90"/>
      <c r="C17" s="76"/>
      <c r="D17" s="100"/>
      <c r="E17" s="140"/>
      <c r="F17" s="100"/>
      <c r="H17" s="61"/>
      <c r="I17" s="61"/>
      <c r="N17" s="12"/>
      <c r="O17" s="12"/>
    </row>
    <row r="18" spans="1:15" x14ac:dyDescent="0.25">
      <c r="A18" s="89" t="s">
        <v>67</v>
      </c>
      <c r="B18" s="90">
        <v>0</v>
      </c>
      <c r="C18" s="62"/>
      <c r="D18" s="100" t="e">
        <f>+#REF!</f>
        <v>#REF!</v>
      </c>
      <c r="E18" s="140"/>
      <c r="F18" s="100"/>
      <c r="H18" s="61"/>
      <c r="I18" s="61"/>
      <c r="N18" s="12"/>
      <c r="O18" s="12"/>
    </row>
    <row r="19" spans="1:15" ht="31.5" hidden="1" x14ac:dyDescent="0.25">
      <c r="A19" s="89" t="s">
        <v>90</v>
      </c>
      <c r="B19" s="90">
        <v>0</v>
      </c>
      <c r="C19" s="76"/>
      <c r="D19" s="100"/>
      <c r="E19" s="140"/>
      <c r="F19" s="100"/>
      <c r="H19" s="61"/>
      <c r="I19" s="61"/>
      <c r="N19" s="12"/>
      <c r="O19" s="12"/>
    </row>
    <row r="20" spans="1:15" x14ac:dyDescent="0.25">
      <c r="A20" s="89" t="s">
        <v>89</v>
      </c>
      <c r="B20" s="90">
        <v>-50572163.370000005</v>
      </c>
      <c r="C20" s="62"/>
      <c r="D20" s="100" t="e">
        <f>+#REF!-D21</f>
        <v>#REF!</v>
      </c>
      <c r="E20" s="140" t="e">
        <f>+#REF!-#REF!</f>
        <v>#REF!</v>
      </c>
      <c r="F20" s="100"/>
      <c r="H20" s="61"/>
      <c r="I20" s="61"/>
      <c r="N20" s="12"/>
      <c r="O20" s="12"/>
    </row>
    <row r="21" spans="1:15" x14ac:dyDescent="0.25">
      <c r="A21" s="89" t="s">
        <v>92</v>
      </c>
      <c r="B21" s="90">
        <v>-7004206.3499999996</v>
      </c>
      <c r="C21" s="62"/>
      <c r="D21" s="100" t="e">
        <f>+#REF!</f>
        <v>#REF!</v>
      </c>
      <c r="E21" s="140" t="e">
        <f>+#REF!</f>
        <v>#REF!</v>
      </c>
      <c r="F21" s="100"/>
      <c r="H21" s="61"/>
      <c r="I21" s="61"/>
      <c r="N21" s="12"/>
      <c r="O21" s="12"/>
    </row>
    <row r="22" spans="1:15" hidden="1" x14ac:dyDescent="0.25">
      <c r="A22" s="89" t="s">
        <v>91</v>
      </c>
      <c r="B22" s="90">
        <v>0</v>
      </c>
      <c r="C22" s="76"/>
      <c r="D22" s="100"/>
      <c r="E22" s="140"/>
      <c r="F22" s="100"/>
      <c r="H22" s="61"/>
      <c r="I22" s="61"/>
    </row>
    <row r="23" spans="1:15" x14ac:dyDescent="0.25">
      <c r="A23" s="89" t="s">
        <v>68</v>
      </c>
      <c r="B23" s="90">
        <v>-26179073.630000003</v>
      </c>
      <c r="C23" s="62"/>
      <c r="D23" s="100" t="e">
        <f>+#REF!</f>
        <v>#REF!</v>
      </c>
      <c r="E23" s="140"/>
      <c r="F23" s="100"/>
      <c r="H23" s="61"/>
      <c r="I23" s="61"/>
    </row>
    <row r="24" spans="1:15" hidden="1" x14ac:dyDescent="0.25">
      <c r="A24" s="89" t="s">
        <v>93</v>
      </c>
      <c r="B24" s="90">
        <v>0</v>
      </c>
      <c r="C24" s="76"/>
      <c r="D24" s="100"/>
      <c r="E24" s="140"/>
      <c r="F24" s="100"/>
      <c r="H24" s="61"/>
      <c r="I24" s="61"/>
    </row>
    <row r="25" spans="1:15" hidden="1" x14ac:dyDescent="0.25">
      <c r="A25" s="89" t="s">
        <v>118</v>
      </c>
      <c r="B25" s="90">
        <v>0</v>
      </c>
      <c r="C25" s="76"/>
      <c r="D25" s="100"/>
      <c r="E25" s="140"/>
      <c r="F25" s="100"/>
      <c r="H25" s="61"/>
      <c r="I25" s="61"/>
    </row>
    <row r="26" spans="1:15" x14ac:dyDescent="0.25">
      <c r="A26" s="89" t="s">
        <v>69</v>
      </c>
      <c r="B26" s="90">
        <v>-2832800.2</v>
      </c>
      <c r="C26" s="76"/>
      <c r="D26" s="100" t="e">
        <f>+#REF!</f>
        <v>#REF!</v>
      </c>
      <c r="E26" s="140"/>
      <c r="F26" s="100"/>
      <c r="H26" s="61"/>
      <c r="I26" s="61"/>
    </row>
    <row r="27" spans="1:15" x14ac:dyDescent="0.25">
      <c r="A27" s="73" t="s">
        <v>70</v>
      </c>
      <c r="B27" s="91">
        <f>SUM(B11:B26)</f>
        <v>29551747.239999983</v>
      </c>
      <c r="C27" s="77"/>
      <c r="D27" s="100"/>
      <c r="E27" s="140"/>
      <c r="F27" s="100"/>
      <c r="H27" s="61"/>
      <c r="I27" s="61"/>
    </row>
    <row r="28" spans="1:15" x14ac:dyDescent="0.25">
      <c r="A28" s="92"/>
      <c r="B28" s="93"/>
      <c r="C28" s="78"/>
      <c r="D28" s="100"/>
      <c r="E28" s="140"/>
      <c r="F28" s="100"/>
      <c r="H28" s="61"/>
      <c r="I28" s="61"/>
    </row>
    <row r="29" spans="1:15" x14ac:dyDescent="0.25">
      <c r="A29" s="94" t="s">
        <v>71</v>
      </c>
      <c r="B29" s="95"/>
      <c r="C29" s="79"/>
      <c r="D29" s="100"/>
      <c r="E29" s="140"/>
      <c r="F29" s="100"/>
      <c r="H29" s="61"/>
      <c r="I29" s="61"/>
    </row>
    <row r="30" spans="1:15" hidden="1" x14ac:dyDescent="0.25">
      <c r="A30" s="96" t="s">
        <v>72</v>
      </c>
      <c r="B30" s="90">
        <v>0</v>
      </c>
      <c r="C30" s="80"/>
      <c r="D30" s="100"/>
      <c r="E30" s="140"/>
      <c r="F30" s="100"/>
      <c r="H30" s="61"/>
      <c r="I30" s="61"/>
    </row>
    <row r="31" spans="1:15" ht="31.5" hidden="1" x14ac:dyDescent="0.25">
      <c r="A31" s="89" t="s">
        <v>73</v>
      </c>
      <c r="B31" s="90">
        <v>0</v>
      </c>
      <c r="C31" s="80"/>
      <c r="D31" s="100"/>
      <c r="E31" s="140"/>
      <c r="F31" s="100"/>
      <c r="H31" s="61"/>
      <c r="I31" s="61"/>
    </row>
    <row r="32" spans="1:15" ht="31.5" hidden="1" x14ac:dyDescent="0.25">
      <c r="A32" s="89" t="s">
        <v>94</v>
      </c>
      <c r="B32" s="90">
        <v>0</v>
      </c>
      <c r="C32" s="80"/>
      <c r="D32" s="100"/>
      <c r="E32" s="140"/>
      <c r="F32" s="100"/>
      <c r="H32" s="61"/>
      <c r="I32" s="61"/>
    </row>
    <row r="33" spans="1:15" ht="31.5" hidden="1" x14ac:dyDescent="0.25">
      <c r="A33" s="89" t="s">
        <v>95</v>
      </c>
      <c r="B33" s="90">
        <v>0</v>
      </c>
      <c r="C33" s="80"/>
      <c r="D33" s="100"/>
      <c r="E33" s="140"/>
      <c r="F33" s="100"/>
      <c r="H33" s="61"/>
      <c r="I33" s="61"/>
    </row>
    <row r="34" spans="1:15" ht="31.5" hidden="1" x14ac:dyDescent="0.25">
      <c r="A34" s="89" t="s">
        <v>96</v>
      </c>
      <c r="B34" s="90">
        <v>0</v>
      </c>
      <c r="C34" s="80"/>
      <c r="D34" s="100"/>
      <c r="E34" s="140"/>
      <c r="F34" s="100"/>
      <c r="H34" s="61"/>
      <c r="I34" s="61"/>
    </row>
    <row r="35" spans="1:15" hidden="1" x14ac:dyDescent="0.25">
      <c r="A35" s="89" t="s">
        <v>67</v>
      </c>
      <c r="B35" s="90">
        <v>0</v>
      </c>
      <c r="C35" s="80"/>
      <c r="D35" s="100"/>
      <c r="E35" s="140"/>
      <c r="F35" s="100"/>
      <c r="H35" s="61"/>
      <c r="I35" s="61"/>
    </row>
    <row r="36" spans="1:15" x14ac:dyDescent="0.25">
      <c r="A36" s="89" t="s">
        <v>74</v>
      </c>
      <c r="B36" s="90">
        <v>-2527037.91</v>
      </c>
      <c r="D36" s="100" t="e">
        <f>+#REF!</f>
        <v>#REF!</v>
      </c>
      <c r="E36" s="140"/>
      <c r="F36" s="146"/>
      <c r="G36" s="64"/>
      <c r="H36" s="64"/>
      <c r="I36" s="61"/>
    </row>
    <row r="37" spans="1:15" ht="31.5" hidden="1" x14ac:dyDescent="0.25">
      <c r="A37" s="89" t="s">
        <v>97</v>
      </c>
      <c r="B37" s="90">
        <v>0</v>
      </c>
      <c r="C37" s="63"/>
      <c r="D37" s="100"/>
      <c r="E37" s="140"/>
      <c r="F37" s="100"/>
      <c r="H37" s="61"/>
      <c r="I37" s="61"/>
    </row>
    <row r="38" spans="1:15" ht="31.5" hidden="1" x14ac:dyDescent="0.25">
      <c r="A38" s="89" t="s">
        <v>98</v>
      </c>
      <c r="B38" s="90">
        <v>0</v>
      </c>
      <c r="C38" s="63"/>
      <c r="D38" s="100"/>
      <c r="E38" s="140"/>
      <c r="F38" s="100"/>
      <c r="H38" s="61"/>
      <c r="I38" s="61"/>
    </row>
    <row r="39" spans="1:15" ht="31.5" hidden="1" x14ac:dyDescent="0.25">
      <c r="A39" s="89" t="s">
        <v>99</v>
      </c>
      <c r="B39" s="90">
        <v>0</v>
      </c>
      <c r="C39" s="63"/>
      <c r="D39" s="100"/>
      <c r="E39" s="140"/>
      <c r="F39" s="100"/>
      <c r="H39" s="61"/>
      <c r="I39" s="61"/>
    </row>
    <row r="40" spans="1:15" ht="31.5" hidden="1" x14ac:dyDescent="0.25">
      <c r="A40" s="89" t="s">
        <v>101</v>
      </c>
      <c r="B40" s="90">
        <v>0</v>
      </c>
      <c r="C40" s="63"/>
      <c r="D40" s="100"/>
      <c r="E40" s="140"/>
      <c r="F40" s="100"/>
      <c r="H40" s="61"/>
      <c r="I40" s="61"/>
    </row>
    <row r="41" spans="1:15" ht="31.5" hidden="1" x14ac:dyDescent="0.25">
      <c r="A41" s="89" t="s">
        <v>100</v>
      </c>
      <c r="B41" s="90">
        <v>0</v>
      </c>
      <c r="C41" s="63"/>
      <c r="D41" s="100"/>
      <c r="E41" s="140"/>
      <c r="F41" s="100"/>
      <c r="H41" s="61"/>
      <c r="I41" s="61"/>
    </row>
    <row r="42" spans="1:15" hidden="1" x14ac:dyDescent="0.25">
      <c r="A42" s="89" t="s">
        <v>69</v>
      </c>
      <c r="B42" s="97">
        <v>0</v>
      </c>
      <c r="C42" s="81"/>
      <c r="D42" s="100"/>
      <c r="E42" s="140"/>
      <c r="F42" s="100"/>
      <c r="H42" s="61"/>
      <c r="I42" s="61"/>
    </row>
    <row r="43" spans="1:15" x14ac:dyDescent="0.25">
      <c r="A43" s="94" t="s">
        <v>75</v>
      </c>
      <c r="B43" s="98">
        <f>SUM(B30:B42)</f>
        <v>-2527037.91</v>
      </c>
      <c r="C43" s="82"/>
      <c r="D43" s="100" t="e">
        <f>SUM(D20:D43)</f>
        <v>#REF!</v>
      </c>
      <c r="E43" s="140"/>
      <c r="F43" s="100"/>
      <c r="H43" s="61"/>
      <c r="I43" s="61"/>
    </row>
    <row r="44" spans="1:15" x14ac:dyDescent="0.25">
      <c r="A44" s="92"/>
      <c r="B44" s="93"/>
      <c r="C44" s="83"/>
      <c r="E44" s="140"/>
      <c r="F44" s="100"/>
      <c r="H44" s="61"/>
      <c r="I44" s="61"/>
    </row>
    <row r="45" spans="1:15" x14ac:dyDescent="0.25">
      <c r="A45" s="94" t="s">
        <v>76</v>
      </c>
      <c r="B45" s="95"/>
      <c r="C45" s="79"/>
      <c r="D45" s="100" t="e">
        <f>+#REF!</f>
        <v>#REF!</v>
      </c>
      <c r="E45" s="140"/>
      <c r="F45" s="100"/>
      <c r="G45" s="110"/>
      <c r="H45" s="110"/>
      <c r="I45" s="110"/>
      <c r="J45" s="110"/>
      <c r="K45" s="110"/>
      <c r="L45" s="110"/>
      <c r="M45" s="110"/>
      <c r="N45" s="110"/>
      <c r="O45" s="110"/>
    </row>
    <row r="46" spans="1:15" ht="15.75" hidden="1" customHeight="1" x14ac:dyDescent="0.25">
      <c r="A46" s="89" t="s">
        <v>77</v>
      </c>
      <c r="B46" s="90">
        <v>0</v>
      </c>
      <c r="C46" s="79"/>
      <c r="D46" s="100"/>
      <c r="E46" s="140"/>
      <c r="F46" s="100"/>
      <c r="G46" s="110"/>
      <c r="H46" s="110"/>
      <c r="I46" s="110"/>
      <c r="J46" s="110"/>
      <c r="K46" s="110"/>
      <c r="L46" s="110"/>
      <c r="M46" s="110"/>
      <c r="N46" s="110"/>
      <c r="O46" s="110"/>
    </row>
    <row r="47" spans="1:15" ht="15.75" hidden="1" customHeight="1" x14ac:dyDescent="0.25">
      <c r="A47" s="89" t="s">
        <v>78</v>
      </c>
      <c r="B47" s="90">
        <v>0</v>
      </c>
      <c r="C47" s="79"/>
      <c r="D47" s="100"/>
      <c r="E47" s="140"/>
      <c r="F47" s="100"/>
      <c r="G47" s="110"/>
      <c r="H47" s="110"/>
      <c r="I47" s="110"/>
      <c r="J47" s="110"/>
      <c r="K47" s="110"/>
      <c r="L47" s="110"/>
      <c r="M47" s="110"/>
      <c r="N47" s="110"/>
      <c r="O47" s="110"/>
    </row>
    <row r="48" spans="1:15" ht="15.75" hidden="1" customHeight="1" x14ac:dyDescent="0.25">
      <c r="A48" s="89" t="s">
        <v>79</v>
      </c>
      <c r="B48" s="90">
        <v>0</v>
      </c>
      <c r="C48" s="79"/>
      <c r="D48" s="100"/>
      <c r="E48" s="140"/>
      <c r="F48" s="100"/>
      <c r="G48" s="110"/>
      <c r="H48" s="110"/>
      <c r="I48" s="110"/>
      <c r="J48" s="110"/>
      <c r="K48" s="110"/>
      <c r="L48" s="110"/>
      <c r="M48" s="110"/>
      <c r="N48" s="110"/>
      <c r="O48" s="110"/>
    </row>
    <row r="49" spans="1:15" ht="31.5" hidden="1" customHeight="1" x14ac:dyDescent="0.25">
      <c r="A49" s="89" t="s">
        <v>102</v>
      </c>
      <c r="B49" s="90">
        <v>0</v>
      </c>
      <c r="C49" s="79"/>
      <c r="D49" s="100"/>
      <c r="E49" s="140"/>
      <c r="F49" s="100"/>
      <c r="G49" s="110"/>
      <c r="H49" s="110"/>
      <c r="I49" s="110"/>
      <c r="J49" s="110"/>
      <c r="K49" s="110"/>
      <c r="L49" s="110"/>
      <c r="M49" s="110"/>
      <c r="N49" s="110"/>
      <c r="O49" s="110"/>
    </row>
    <row r="50" spans="1:15" ht="15.75" hidden="1" customHeight="1" x14ac:dyDescent="0.25">
      <c r="A50" s="89" t="s">
        <v>67</v>
      </c>
      <c r="B50" s="90">
        <v>0</v>
      </c>
      <c r="C50" s="79"/>
      <c r="D50" s="100"/>
      <c r="E50" s="140"/>
      <c r="F50" s="100"/>
      <c r="G50" s="110"/>
      <c r="H50" s="110"/>
      <c r="I50" s="110"/>
      <c r="J50" s="110"/>
      <c r="K50" s="110"/>
      <c r="L50" s="110"/>
      <c r="M50" s="110"/>
      <c r="N50" s="110"/>
      <c r="O50" s="110"/>
    </row>
    <row r="51" spans="1:15" ht="31.5" hidden="1" customHeight="1" x14ac:dyDescent="0.25">
      <c r="A51" s="89" t="s">
        <v>80</v>
      </c>
      <c r="B51" s="90">
        <v>0</v>
      </c>
      <c r="C51" s="79"/>
      <c r="D51" s="100"/>
      <c r="E51" s="140"/>
      <c r="F51" s="100"/>
      <c r="G51" s="110"/>
      <c r="H51" s="110"/>
      <c r="I51" s="110"/>
      <c r="J51" s="110"/>
      <c r="K51" s="110"/>
      <c r="L51" s="110"/>
      <c r="M51" s="110"/>
      <c r="N51" s="110"/>
      <c r="O51" s="110"/>
    </row>
    <row r="52" spans="1:15" ht="31.5" hidden="1" customHeight="1" x14ac:dyDescent="0.25">
      <c r="A52" s="89" t="s">
        <v>81</v>
      </c>
      <c r="B52" s="90">
        <v>0</v>
      </c>
      <c r="C52" s="79"/>
      <c r="D52" s="100"/>
      <c r="E52" s="140"/>
      <c r="F52" s="100"/>
      <c r="G52" s="110"/>
      <c r="H52" s="110"/>
      <c r="I52" s="110"/>
      <c r="J52" s="110"/>
      <c r="K52" s="110"/>
      <c r="L52" s="110"/>
      <c r="M52" s="110"/>
      <c r="N52" s="110"/>
      <c r="O52" s="110"/>
    </row>
    <row r="53" spans="1:15" ht="31.5" hidden="1" customHeight="1" x14ac:dyDescent="0.25">
      <c r="A53" s="89" t="s">
        <v>103</v>
      </c>
      <c r="B53" s="90">
        <v>0</v>
      </c>
      <c r="C53" s="79"/>
      <c r="D53" s="100"/>
      <c r="E53" s="140"/>
      <c r="F53" s="100"/>
      <c r="G53" s="110"/>
      <c r="H53" s="110"/>
      <c r="I53" s="110"/>
      <c r="J53" s="110"/>
      <c r="K53" s="110"/>
      <c r="L53" s="110"/>
      <c r="M53" s="110"/>
      <c r="N53" s="110"/>
      <c r="O53" s="110"/>
    </row>
    <row r="54" spans="1:15" ht="15.75" hidden="1" customHeight="1" x14ac:dyDescent="0.25">
      <c r="A54" s="89" t="s">
        <v>104</v>
      </c>
      <c r="B54" s="90">
        <v>0</v>
      </c>
      <c r="C54" s="79"/>
      <c r="D54" s="100"/>
      <c r="E54" s="140"/>
      <c r="F54" s="100"/>
      <c r="G54" s="110"/>
      <c r="H54" s="110"/>
      <c r="I54" s="110"/>
      <c r="J54" s="110"/>
      <c r="K54" s="110"/>
      <c r="L54" s="110"/>
      <c r="M54" s="110"/>
      <c r="N54" s="110"/>
      <c r="O54" s="110"/>
    </row>
    <row r="55" spans="1:15" ht="31.5" hidden="1" customHeight="1" x14ac:dyDescent="0.25">
      <c r="A55" s="89" t="s">
        <v>105</v>
      </c>
      <c r="B55" s="90">
        <v>0</v>
      </c>
      <c r="C55" s="79"/>
      <c r="D55" s="100"/>
      <c r="E55" s="140"/>
      <c r="F55" s="100"/>
      <c r="G55" s="110"/>
      <c r="H55" s="110"/>
      <c r="I55" s="110"/>
      <c r="J55" s="110"/>
      <c r="K55" s="110"/>
      <c r="L55" s="110"/>
      <c r="M55" s="110"/>
      <c r="N55" s="110"/>
      <c r="O55" s="110"/>
    </row>
    <row r="56" spans="1:15" hidden="1" x14ac:dyDescent="0.25">
      <c r="A56" s="89" t="s">
        <v>106</v>
      </c>
      <c r="B56" s="97">
        <v>0</v>
      </c>
      <c r="C56" s="79"/>
      <c r="D56" s="100"/>
      <c r="E56" s="140"/>
      <c r="F56" s="100"/>
      <c r="G56" s="110"/>
      <c r="H56" s="110"/>
      <c r="I56" s="110"/>
      <c r="J56" s="110"/>
      <c r="K56" s="110"/>
      <c r="L56" s="110"/>
      <c r="M56" s="110"/>
      <c r="N56" s="110"/>
      <c r="O56" s="110"/>
    </row>
    <row r="57" spans="1:15" x14ac:dyDescent="0.25">
      <c r="A57" s="94" t="s">
        <v>82</v>
      </c>
      <c r="B57" s="91">
        <f>+B46+B47+B48+B49+B50-B51-B52-B53-B54-B55-B56</f>
        <v>0</v>
      </c>
      <c r="C57" s="79"/>
      <c r="D57" s="100" t="e">
        <f>+D43-D45</f>
        <v>#REF!</v>
      </c>
      <c r="E57" s="140"/>
      <c r="F57" s="100"/>
      <c r="G57" s="110"/>
      <c r="H57" s="110"/>
      <c r="I57" s="110"/>
      <c r="J57" s="110"/>
      <c r="K57" s="110"/>
      <c r="L57" s="110"/>
      <c r="M57" s="110"/>
      <c r="N57" s="110"/>
      <c r="O57" s="110"/>
    </row>
    <row r="58" spans="1:15" x14ac:dyDescent="0.25">
      <c r="A58" s="92"/>
      <c r="C58" s="79"/>
      <c r="D58" s="100"/>
      <c r="E58" s="140"/>
      <c r="F58" s="147"/>
      <c r="G58" s="110"/>
      <c r="H58" s="110"/>
      <c r="I58" s="110"/>
      <c r="J58" s="110"/>
      <c r="K58" s="110"/>
      <c r="L58" s="110"/>
      <c r="M58" s="110"/>
      <c r="N58" s="110"/>
      <c r="O58" s="110"/>
    </row>
    <row r="59" spans="1:15" ht="31.5" x14ac:dyDescent="0.25">
      <c r="A59" s="89" t="s">
        <v>107</v>
      </c>
      <c r="B59" s="90">
        <f>+B27+B43</f>
        <v>27024709.329999983</v>
      </c>
      <c r="C59" s="79"/>
      <c r="D59" s="100"/>
      <c r="E59" s="140"/>
      <c r="F59" s="100"/>
      <c r="H59" s="110"/>
      <c r="I59" s="110"/>
      <c r="J59" s="110"/>
      <c r="K59" s="110"/>
      <c r="L59" s="110"/>
      <c r="M59" s="110"/>
      <c r="N59" s="110"/>
      <c r="O59" s="110"/>
    </row>
    <row r="60" spans="1:15" x14ac:dyDescent="0.25">
      <c r="A60" s="89" t="s">
        <v>108</v>
      </c>
      <c r="B60" s="97">
        <v>377000829.91000003</v>
      </c>
      <c r="C60" s="79"/>
      <c r="D60" s="100"/>
      <c r="E60" s="140"/>
      <c r="F60" s="100"/>
      <c r="G60" s="109"/>
      <c r="H60" s="109"/>
      <c r="I60" s="109"/>
      <c r="J60" s="109"/>
    </row>
    <row r="61" spans="1:15" x14ac:dyDescent="0.25">
      <c r="A61" s="73" t="s">
        <v>83</v>
      </c>
      <c r="B61" s="91">
        <f>B59+B60</f>
        <v>404025539.24000001</v>
      </c>
      <c r="C61" s="79"/>
      <c r="D61" s="100"/>
      <c r="E61" s="140"/>
      <c r="F61" s="100"/>
      <c r="G61" s="109"/>
      <c r="H61" s="109"/>
      <c r="I61" s="109"/>
      <c r="J61" s="109"/>
    </row>
    <row r="62" spans="1:15" ht="17.25" customHeight="1" x14ac:dyDescent="0.25">
      <c r="A62" s="59"/>
      <c r="B62" s="107"/>
      <c r="C62" s="79"/>
      <c r="D62" s="100">
        <f>+B13+B14</f>
        <v>116139990.78999999</v>
      </c>
      <c r="E62" s="141"/>
      <c r="F62" s="100"/>
      <c r="G62" s="109"/>
      <c r="H62" s="109"/>
      <c r="I62" s="109"/>
      <c r="J62" s="109"/>
    </row>
    <row r="63" spans="1:15" ht="15.75" customHeight="1" x14ac:dyDescent="0.25">
      <c r="A63" s="59"/>
      <c r="D63" s="138" t="e">
        <f>+D62-D45</f>
        <v>#REF!</v>
      </c>
      <c r="E63" s="101"/>
      <c r="F63" s="148"/>
      <c r="H63" s="106"/>
      <c r="I63" s="61"/>
    </row>
    <row r="64" spans="1:15" x14ac:dyDescent="0.25">
      <c r="A64" s="101"/>
      <c r="B64" s="84"/>
      <c r="C64" s="111"/>
      <c r="D64" s="137"/>
      <c r="E64" s="100"/>
      <c r="F64" s="148"/>
      <c r="G64" s="84"/>
      <c r="I64" s="61"/>
    </row>
    <row r="65" spans="1:10" x14ac:dyDescent="0.25">
      <c r="A65" s="101"/>
      <c r="B65" s="84"/>
      <c r="C65" s="111"/>
      <c r="D65" s="139"/>
      <c r="E65" s="100"/>
      <c r="F65" s="148"/>
      <c r="G65" s="84"/>
      <c r="H65" s="61"/>
      <c r="I65" s="61"/>
    </row>
    <row r="66" spans="1:10" x14ac:dyDescent="0.25">
      <c r="A66" s="101"/>
      <c r="B66" s="84"/>
      <c r="C66" s="111"/>
      <c r="D66" s="138"/>
      <c r="E66" s="100"/>
      <c r="F66" s="148"/>
      <c r="G66" s="104"/>
      <c r="H66" s="102"/>
      <c r="I66" s="61"/>
    </row>
    <row r="67" spans="1:10" x14ac:dyDescent="0.25">
      <c r="A67" s="101"/>
      <c r="C67" s="111"/>
      <c r="D67" s="138"/>
      <c r="E67" s="100"/>
      <c r="F67" s="148"/>
      <c r="G67" s="104"/>
      <c r="H67" s="102"/>
      <c r="I67" s="61"/>
    </row>
    <row r="68" spans="1:10" x14ac:dyDescent="0.25">
      <c r="B68" s="71"/>
      <c r="C68" s="61"/>
      <c r="E68" s="100"/>
      <c r="F68" s="140"/>
      <c r="G68" s="104"/>
      <c r="H68" s="102"/>
      <c r="I68" s="61"/>
    </row>
    <row r="69" spans="1:10" x14ac:dyDescent="0.25">
      <c r="A69" s="159" t="s">
        <v>141</v>
      </c>
      <c r="B69" s="33" t="s">
        <v>140</v>
      </c>
      <c r="E69" s="140"/>
      <c r="F69" s="100"/>
      <c r="G69" s="104"/>
      <c r="H69" s="103"/>
    </row>
    <row r="70" spans="1:10" x14ac:dyDescent="0.25">
      <c r="A70" s="162" t="s">
        <v>125</v>
      </c>
      <c r="B70" s="161" t="s">
        <v>139</v>
      </c>
      <c r="D70" s="59"/>
      <c r="E70" s="140"/>
      <c r="F70" s="100"/>
      <c r="G70" s="104"/>
      <c r="H70" s="103"/>
    </row>
    <row r="71" spans="1:10" x14ac:dyDescent="0.25">
      <c r="B71" s="8"/>
      <c r="C71" s="142"/>
      <c r="D71" s="59"/>
      <c r="E71" s="140"/>
      <c r="F71" s="100"/>
      <c r="H71" s="103"/>
    </row>
    <row r="72" spans="1:10" x14ac:dyDescent="0.25">
      <c r="B72" s="8"/>
      <c r="C72" s="61"/>
      <c r="D72" s="59"/>
      <c r="E72" s="140"/>
      <c r="F72" s="100"/>
      <c r="G72" s="84"/>
      <c r="H72" s="105"/>
      <c r="I72" s="34"/>
    </row>
    <row r="73" spans="1:10" x14ac:dyDescent="0.25">
      <c r="B73" s="8"/>
      <c r="C73" s="61"/>
      <c r="D73" s="59"/>
      <c r="H73" s="103"/>
    </row>
    <row r="74" spans="1:10" x14ac:dyDescent="0.25">
      <c r="B74" s="8"/>
      <c r="C74" s="61"/>
      <c r="D74" s="59"/>
      <c r="H74" s="103"/>
    </row>
    <row r="75" spans="1:10" x14ac:dyDescent="0.25">
      <c r="H75" s="103"/>
    </row>
    <row r="76" spans="1:10" x14ac:dyDescent="0.25">
      <c r="G76" s="166"/>
      <c r="H76" s="166"/>
      <c r="I76" s="166"/>
      <c r="J76" s="166"/>
    </row>
    <row r="77" spans="1:10" x14ac:dyDescent="0.25">
      <c r="G77" s="166"/>
      <c r="H77" s="166"/>
      <c r="I77" s="166"/>
      <c r="J77" s="166"/>
    </row>
    <row r="78" spans="1:10" x14ac:dyDescent="0.25">
      <c r="G78" s="166"/>
      <c r="H78" s="166"/>
      <c r="I78" s="166"/>
      <c r="J78" s="166"/>
    </row>
    <row r="79" spans="1:10" x14ac:dyDescent="0.25">
      <c r="G79" s="166"/>
      <c r="H79" s="166"/>
      <c r="I79" s="166"/>
      <c r="J79" s="166"/>
    </row>
    <row r="80" spans="1:10" x14ac:dyDescent="0.25">
      <c r="G80" s="166"/>
      <c r="H80" s="166"/>
      <c r="I80" s="166"/>
      <c r="J80" s="166"/>
    </row>
  </sheetData>
  <mergeCells count="5">
    <mergeCell ref="G76:J80"/>
    <mergeCell ref="A4:C4"/>
    <mergeCell ref="A5:C5"/>
    <mergeCell ref="A6:C6"/>
    <mergeCell ref="A7:C7"/>
  </mergeCells>
  <pageMargins left="0.70866141732283472" right="0.70866141732283472" top="0.74803149606299213" bottom="0.74803149606299213" header="0.31496062992125984" footer="0.31496062992125984"/>
  <pageSetup scale="85" fitToHeight="0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36"/>
  <sheetViews>
    <sheetView tabSelected="1" workbookViewId="0">
      <selection activeCell="F28" sqref="F28"/>
    </sheetView>
  </sheetViews>
  <sheetFormatPr baseColWidth="10" defaultColWidth="11.42578125" defaultRowHeight="15.75" x14ac:dyDescent="0.25"/>
  <cols>
    <col min="1" max="1" width="4.5703125" style="8" customWidth="1"/>
    <col min="2" max="2" width="43.42578125" style="8" customWidth="1"/>
    <col min="3" max="3" width="17.42578125" style="8" customWidth="1"/>
    <col min="4" max="4" width="18.42578125" style="8" customWidth="1"/>
    <col min="5" max="5" width="16.42578125" style="8" customWidth="1"/>
    <col min="6" max="6" width="17.42578125" style="8" bestFit="1" customWidth="1"/>
    <col min="7" max="7" width="18.28515625" style="59" bestFit="1" customWidth="1"/>
    <col min="8" max="8" width="20" style="59" customWidth="1"/>
    <col min="9" max="9" width="29.5703125" style="61" customWidth="1"/>
    <col min="10" max="10" width="18.5703125" style="108" bestFit="1" customWidth="1"/>
    <col min="11" max="11" width="18.5703125" style="12" bestFit="1" customWidth="1"/>
    <col min="12" max="12" width="16.28515625" style="12" bestFit="1" customWidth="1"/>
    <col min="13" max="16384" width="11.42578125" style="8"/>
  </cols>
  <sheetData>
    <row r="1" spans="2:12" x14ac:dyDescent="0.25">
      <c r="B1" s="17"/>
    </row>
    <row r="2" spans="2:12" x14ac:dyDescent="0.25">
      <c r="B2" s="167" t="s">
        <v>134</v>
      </c>
      <c r="C2" s="167"/>
      <c r="D2" s="167"/>
      <c r="E2" s="167"/>
      <c r="F2" s="167"/>
      <c r="G2" s="167"/>
    </row>
    <row r="3" spans="2:12" ht="20.25" x14ac:dyDescent="0.25">
      <c r="B3" s="169" t="s">
        <v>53</v>
      </c>
      <c r="C3" s="169"/>
      <c r="D3" s="169"/>
      <c r="E3" s="169"/>
      <c r="F3" s="169"/>
      <c r="G3" s="169"/>
    </row>
    <row r="4" spans="2:12" ht="20.25" x14ac:dyDescent="0.25">
      <c r="B4" s="169" t="s">
        <v>145</v>
      </c>
      <c r="C4" s="169"/>
      <c r="D4" s="169"/>
      <c r="E4" s="169"/>
      <c r="F4" s="169"/>
      <c r="G4" s="169"/>
    </row>
    <row r="5" spans="2:12" ht="20.25" x14ac:dyDescent="0.25">
      <c r="B5" s="169" t="s">
        <v>54</v>
      </c>
      <c r="C5" s="169"/>
      <c r="D5" s="169"/>
      <c r="E5" s="169"/>
      <c r="F5" s="169"/>
      <c r="G5" s="169"/>
    </row>
    <row r="6" spans="2:12" x14ac:dyDescent="0.25">
      <c r="B6" s="1"/>
      <c r="C6" s="1"/>
      <c r="D6" s="2"/>
      <c r="E6" s="1"/>
      <c r="F6" s="1"/>
      <c r="G6" s="78"/>
    </row>
    <row r="7" spans="2:12" x14ac:dyDescent="0.25">
      <c r="B7" s="1"/>
      <c r="C7" s="1"/>
      <c r="D7" s="2"/>
      <c r="E7" s="1"/>
      <c r="F7" s="1"/>
      <c r="G7" s="78"/>
    </row>
    <row r="8" spans="2:12" ht="47.25" x14ac:dyDescent="0.25">
      <c r="B8" s="23"/>
      <c r="C8" s="24" t="s">
        <v>55</v>
      </c>
      <c r="D8" s="24" t="s">
        <v>56</v>
      </c>
      <c r="E8" s="24" t="s">
        <v>57</v>
      </c>
      <c r="F8" s="24" t="s">
        <v>58</v>
      </c>
      <c r="G8" s="153" t="s">
        <v>62</v>
      </c>
    </row>
    <row r="9" spans="2:12" x14ac:dyDescent="0.25">
      <c r="B9" s="1"/>
      <c r="C9" s="21"/>
      <c r="D9" s="2"/>
      <c r="F9" s="21"/>
      <c r="G9" s="92"/>
    </row>
    <row r="10" spans="2:12" x14ac:dyDescent="0.25">
      <c r="B10" s="73" t="s">
        <v>137</v>
      </c>
      <c r="C10" s="35">
        <v>412502736.45999998</v>
      </c>
      <c r="D10" s="31"/>
      <c r="E10" s="31"/>
      <c r="F10" s="31">
        <v>51765020.899999999</v>
      </c>
      <c r="G10" s="77">
        <f>SUM(C10:F10)</f>
        <v>464267757.35999995</v>
      </c>
      <c r="H10" s="62"/>
    </row>
    <row r="11" spans="2:12" x14ac:dyDescent="0.25">
      <c r="B11" s="7" t="s">
        <v>84</v>
      </c>
      <c r="C11" s="36"/>
      <c r="D11" s="28"/>
      <c r="E11" s="37"/>
      <c r="F11" s="37"/>
      <c r="G11" s="154"/>
    </row>
    <row r="12" spans="2:12" x14ac:dyDescent="0.25">
      <c r="B12" s="7" t="s">
        <v>85</v>
      </c>
      <c r="C12" s="36"/>
      <c r="D12" s="36"/>
      <c r="E12" s="37"/>
      <c r="F12" s="28"/>
      <c r="G12" s="63"/>
    </row>
    <row r="13" spans="2:12" x14ac:dyDescent="0.25">
      <c r="B13" s="3" t="s">
        <v>59</v>
      </c>
      <c r="C13" s="36"/>
      <c r="D13" s="36"/>
      <c r="E13" s="37"/>
      <c r="F13" s="29">
        <v>135973848.43000001</v>
      </c>
      <c r="G13" s="77">
        <f>SUM(F13)</f>
        <v>135973848.43000001</v>
      </c>
    </row>
    <row r="14" spans="2:12" x14ac:dyDescent="0.25">
      <c r="B14" s="3" t="s">
        <v>60</v>
      </c>
      <c r="C14" s="30"/>
      <c r="D14" s="30"/>
      <c r="E14" s="30"/>
      <c r="F14" s="42">
        <v>147882127.02000001</v>
      </c>
      <c r="G14" s="155">
        <f>SUM(C14:F14)</f>
        <v>147882127.02000001</v>
      </c>
      <c r="I14" s="90"/>
    </row>
    <row r="15" spans="2:12" s="22" customFormat="1" x14ac:dyDescent="0.25">
      <c r="B15" s="4"/>
      <c r="C15" s="31"/>
      <c r="D15" s="31"/>
      <c r="E15" s="31"/>
      <c r="F15" s="31"/>
      <c r="G15" s="77"/>
      <c r="H15" s="156"/>
      <c r="I15" s="84"/>
      <c r="J15" s="108"/>
      <c r="K15" s="34"/>
      <c r="L15" s="34"/>
    </row>
    <row r="16" spans="2:12" s="22" customFormat="1" x14ac:dyDescent="0.25">
      <c r="B16" s="73" t="s">
        <v>138</v>
      </c>
      <c r="C16" s="31">
        <v>412502736.45999998</v>
      </c>
      <c r="D16" s="31"/>
      <c r="E16" s="31">
        <f>SUM(E10:E15)</f>
        <v>0</v>
      </c>
      <c r="F16" s="31">
        <f>SUM(F10:F15)</f>
        <v>335620996.35000002</v>
      </c>
      <c r="G16" s="77">
        <f>SUM(C16:F16)</f>
        <v>748123732.80999994</v>
      </c>
      <c r="H16" s="156"/>
      <c r="I16" s="84"/>
      <c r="J16" s="108"/>
      <c r="K16" s="34"/>
      <c r="L16" s="34"/>
    </row>
    <row r="17" spans="2:9" x14ac:dyDescent="0.25">
      <c r="B17" s="3" t="s">
        <v>84</v>
      </c>
      <c r="C17" s="28"/>
      <c r="D17" s="28"/>
      <c r="E17" s="28"/>
      <c r="F17" s="28"/>
      <c r="G17" s="63"/>
      <c r="H17" s="62"/>
    </row>
    <row r="18" spans="2:9" x14ac:dyDescent="0.25">
      <c r="B18" s="3" t="s">
        <v>85</v>
      </c>
      <c r="C18" s="28"/>
      <c r="D18" s="28"/>
      <c r="E18" s="28"/>
      <c r="F18" s="28"/>
      <c r="G18" s="63"/>
      <c r="H18" s="62"/>
    </row>
    <row r="19" spans="2:9" ht="31.5" x14ac:dyDescent="0.25">
      <c r="B19" s="3" t="s">
        <v>61</v>
      </c>
      <c r="C19" s="28"/>
      <c r="D19" s="28"/>
      <c r="E19" s="28"/>
      <c r="F19" s="28"/>
      <c r="G19" s="63"/>
      <c r="H19" s="163"/>
    </row>
    <row r="20" spans="2:9" x14ac:dyDescent="0.25">
      <c r="B20" s="3" t="s">
        <v>59</v>
      </c>
      <c r="C20" s="28"/>
      <c r="D20" s="28"/>
      <c r="E20" s="28"/>
      <c r="F20" s="63"/>
      <c r="G20" s="63">
        <f>SUM(F20)</f>
        <v>0</v>
      </c>
      <c r="H20" s="12"/>
    </row>
    <row r="21" spans="2:9" x14ac:dyDescent="0.25">
      <c r="B21" s="3" t="s">
        <v>60</v>
      </c>
      <c r="D21" s="38"/>
      <c r="E21" s="28"/>
      <c r="F21" s="28">
        <v>121984245.81286997</v>
      </c>
      <c r="G21" s="63">
        <f>SUM(F21)</f>
        <v>121984245.81286997</v>
      </c>
    </row>
    <row r="22" spans="2:9" ht="16.5" thickBot="1" x14ac:dyDescent="0.3">
      <c r="B22" s="4" t="s">
        <v>146</v>
      </c>
      <c r="C22" s="39">
        <f>SUM(C15:C21)</f>
        <v>412502736.45999998</v>
      </c>
      <c r="D22" s="39">
        <f>SUM(D15:D21)</f>
        <v>0</v>
      </c>
      <c r="E22" s="39">
        <f>SUM(E15:E21)</f>
        <v>0</v>
      </c>
      <c r="F22" s="39">
        <f>SUM(F16:F21)</f>
        <v>457605242.16286999</v>
      </c>
      <c r="G22" s="157">
        <f>SUM(G16:G21)</f>
        <v>870107978.62286997</v>
      </c>
      <c r="H22" s="12"/>
    </row>
    <row r="23" spans="2:9" x14ac:dyDescent="0.25">
      <c r="B23" s="4"/>
      <c r="C23" s="18"/>
      <c r="D23" s="18"/>
      <c r="E23" s="18"/>
      <c r="F23" s="31"/>
      <c r="G23" s="77"/>
      <c r="H23" s="12"/>
      <c r="I23" s="90"/>
    </row>
    <row r="24" spans="2:9" x14ac:dyDescent="0.25">
      <c r="B24" s="4"/>
      <c r="C24" s="18"/>
      <c r="D24" s="18"/>
      <c r="E24" s="18"/>
      <c r="F24" s="31"/>
      <c r="G24" s="77"/>
      <c r="H24" s="12"/>
      <c r="I24" s="90"/>
    </row>
    <row r="25" spans="2:9" x14ac:dyDescent="0.25">
      <c r="B25" s="4"/>
      <c r="C25" s="18"/>
      <c r="D25" s="18"/>
      <c r="E25" s="18"/>
      <c r="F25" s="31"/>
      <c r="G25" s="77"/>
      <c r="H25" s="61"/>
      <c r="I25" s="90"/>
    </row>
    <row r="26" spans="2:9" x14ac:dyDescent="0.25">
      <c r="B26" s="60"/>
      <c r="F26" s="99"/>
      <c r="G26" s="62"/>
      <c r="H26" s="61"/>
    </row>
    <row r="27" spans="2:9" x14ac:dyDescent="0.25">
      <c r="B27" s="60"/>
      <c r="H27" s="61"/>
    </row>
    <row r="28" spans="2:9" x14ac:dyDescent="0.25">
      <c r="B28" s="45" t="s">
        <v>142</v>
      </c>
      <c r="C28" s="43"/>
      <c r="E28" s="45" t="s">
        <v>140</v>
      </c>
      <c r="F28" s="61"/>
    </row>
    <row r="29" spans="2:9" x14ac:dyDescent="0.25">
      <c r="B29" s="149" t="s">
        <v>125</v>
      </c>
      <c r="C29" s="44"/>
      <c r="E29" s="149" t="s">
        <v>139</v>
      </c>
      <c r="F29" s="59"/>
    </row>
    <row r="30" spans="2:9" x14ac:dyDescent="0.25">
      <c r="B30" s="160"/>
      <c r="C30" s="160"/>
      <c r="E30" s="142"/>
      <c r="F30" s="59"/>
      <c r="G30" s="158"/>
    </row>
    <row r="31" spans="2:9" x14ac:dyDescent="0.25">
      <c r="B31" s="46"/>
      <c r="C31" s="46"/>
      <c r="D31" s="46"/>
      <c r="E31" s="72"/>
      <c r="F31" s="70"/>
      <c r="G31" s="158"/>
    </row>
    <row r="32" spans="2:9" x14ac:dyDescent="0.25">
      <c r="B32" s="68"/>
      <c r="C32" s="68"/>
      <c r="D32" s="68"/>
      <c r="E32" s="68"/>
      <c r="F32" s="70"/>
      <c r="G32" s="158"/>
    </row>
    <row r="33" spans="2:7" x14ac:dyDescent="0.25">
      <c r="B33" s="68"/>
      <c r="C33" s="68"/>
      <c r="D33" s="68"/>
      <c r="E33" s="68"/>
      <c r="F33" s="70"/>
      <c r="G33" s="158"/>
    </row>
    <row r="34" spans="2:7" ht="15.75" customHeight="1" x14ac:dyDescent="0.25">
      <c r="B34" s="33"/>
      <c r="C34" s="68"/>
    </row>
    <row r="35" spans="2:7" x14ac:dyDescent="0.25">
      <c r="B35" s="15"/>
      <c r="C35" s="68"/>
    </row>
    <row r="36" spans="2:7" x14ac:dyDescent="0.25">
      <c r="B36" s="68"/>
      <c r="C36" s="68"/>
      <c r="D36" s="68"/>
      <c r="E36" s="68"/>
      <c r="F36" s="70"/>
      <c r="G36" s="158"/>
    </row>
  </sheetData>
  <mergeCells count="4">
    <mergeCell ref="B2:G2"/>
    <mergeCell ref="B3:G3"/>
    <mergeCell ref="B4:G4"/>
    <mergeCell ref="B5:G5"/>
  </mergeCells>
  <pageMargins left="0.70866141732283472" right="0.70866141732283472" top="0.74803149606299213" bottom="0.74803149606299213" header="0.31496062992125984" footer="0.31496062992125984"/>
  <pageSetup scale="7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Estado de Situación Mesual</vt:lpstr>
      <vt:lpstr>Estado de Rend. Fianac. Mensual</vt:lpstr>
      <vt:lpstr>Flujo de Efectivo Mensual</vt:lpstr>
      <vt:lpstr>Cambio de Patrimonio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Soto</dc:creator>
  <cp:lastModifiedBy>Persio Ventura</cp:lastModifiedBy>
  <cp:lastPrinted>2026-04-07T19:02:06Z</cp:lastPrinted>
  <dcterms:created xsi:type="dcterms:W3CDTF">2018-07-13T15:52:30Z</dcterms:created>
  <dcterms:modified xsi:type="dcterms:W3CDTF">2026-04-13T21:09:50Z</dcterms:modified>
</cp:coreProperties>
</file>